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lXutmF7IqKID3TjoxSlEjNdCWq9kTIifk0UnZhLyxbw9Ng3kzcF/umuS7qKdPaW/Ex1bGR68L/MpVTAmfbU91A==" workbookSaltValue="KqyVQ3t5lNR8t0zj+vU22w==" workbookSpinCount="100000" lockStructure="1"/>
  <bookViews>
    <workbookView xWindow="-90" yWindow="-90" windowWidth="20730" windowHeight="11760" activeTab="1"/>
  </bookViews>
  <sheets>
    <sheet name="I N F O R M A Z I O N I " sheetId="6" r:id="rId1"/>
    <sheet name="PROSPETTO" sheetId="5" r:id="rId2"/>
  </sheets>
  <definedNames>
    <definedName name="_xlnm.Print_Area" localSheetId="1">PROSPETTO!$B$1:$Z$35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27" i="5" l="1"/>
  <c r="V27" i="5"/>
  <c r="Y27" i="5"/>
  <c r="T27" i="5"/>
  <c r="S27" i="5"/>
  <c r="I27" i="5"/>
  <c r="J27" i="5"/>
  <c r="W26" i="5"/>
  <c r="Y26" i="5"/>
  <c r="V26" i="5"/>
  <c r="T26" i="5"/>
  <c r="S26" i="5"/>
  <c r="I26" i="5"/>
  <c r="J26" i="5"/>
  <c r="U26" i="5"/>
  <c r="Z26" i="5"/>
  <c r="Z27" i="5"/>
  <c r="U27" i="5"/>
  <c r="J37" i="5"/>
  <c r="D37" i="5"/>
  <c r="I13" i="5"/>
  <c r="S13" i="5"/>
  <c r="T13" i="5"/>
  <c r="V13" i="5"/>
  <c r="W13" i="5"/>
  <c r="I14" i="5"/>
  <c r="S14" i="5"/>
  <c r="T14" i="5"/>
  <c r="V14" i="5"/>
  <c r="W14" i="5"/>
  <c r="I15" i="5"/>
  <c r="S15" i="5"/>
  <c r="T15" i="5"/>
  <c r="V15" i="5"/>
  <c r="W15" i="5"/>
  <c r="I16" i="5"/>
  <c r="S16" i="5"/>
  <c r="T16" i="5"/>
  <c r="V16" i="5"/>
  <c r="W16" i="5"/>
  <c r="I17" i="5"/>
  <c r="S17" i="5"/>
  <c r="T17" i="5"/>
  <c r="V17" i="5"/>
  <c r="W17" i="5"/>
  <c r="I18" i="5"/>
  <c r="S18" i="5"/>
  <c r="T18" i="5"/>
  <c r="V18" i="5"/>
  <c r="W18" i="5"/>
  <c r="I19" i="5"/>
  <c r="S19" i="5"/>
  <c r="T19" i="5"/>
  <c r="V19" i="5"/>
  <c r="W19" i="5"/>
  <c r="I20" i="5"/>
  <c r="S20" i="5"/>
  <c r="T20" i="5"/>
  <c r="V20" i="5"/>
  <c r="W20" i="5"/>
  <c r="I21" i="5"/>
  <c r="S21" i="5"/>
  <c r="T21" i="5"/>
  <c r="V21" i="5"/>
  <c r="W21" i="5"/>
  <c r="I22" i="5"/>
  <c r="S22" i="5"/>
  <c r="T22" i="5"/>
  <c r="V22" i="5"/>
  <c r="W22" i="5"/>
  <c r="I23" i="5"/>
  <c r="S23" i="5"/>
  <c r="T23" i="5"/>
  <c r="V23" i="5"/>
  <c r="W23" i="5"/>
  <c r="I24" i="5"/>
  <c r="S24" i="5"/>
  <c r="T24" i="5"/>
  <c r="V24" i="5"/>
  <c r="Y24" i="5"/>
  <c r="W24" i="5"/>
  <c r="I25" i="5"/>
  <c r="S25" i="5"/>
  <c r="T25" i="5"/>
  <c r="V25" i="5"/>
  <c r="W25" i="5"/>
  <c r="I28" i="5"/>
  <c r="S28" i="5"/>
  <c r="T28" i="5"/>
  <c r="V28" i="5"/>
  <c r="W28" i="5"/>
  <c r="W30" i="5"/>
  <c r="V30" i="5"/>
  <c r="V29" i="5"/>
  <c r="W29" i="5"/>
  <c r="W12" i="5"/>
  <c r="V12" i="5"/>
  <c r="W11" i="5"/>
  <c r="V11" i="5"/>
  <c r="J24" i="5"/>
  <c r="Z24" i="5"/>
  <c r="Y14" i="5"/>
  <c r="Y21" i="5"/>
  <c r="J21" i="5"/>
  <c r="Y28" i="5"/>
  <c r="J28" i="5"/>
  <c r="Y23" i="5"/>
  <c r="J23" i="5"/>
  <c r="Y20" i="5"/>
  <c r="J20" i="5"/>
  <c r="Y25" i="5"/>
  <c r="Y22" i="5"/>
  <c r="J25" i="5"/>
  <c r="U25" i="5"/>
  <c r="Y30" i="5"/>
  <c r="Y29" i="5"/>
  <c r="J22" i="5"/>
  <c r="Z22" i="5"/>
  <c r="Y12" i="5"/>
  <c r="Y17" i="5"/>
  <c r="J17" i="5"/>
  <c r="Y13" i="5"/>
  <c r="Y11" i="5"/>
  <c r="Y19" i="5"/>
  <c r="Y18" i="5"/>
  <c r="J18" i="5"/>
  <c r="J19" i="5"/>
  <c r="Z19" i="5"/>
  <c r="Y16" i="5"/>
  <c r="J16" i="5"/>
  <c r="U16" i="5"/>
  <c r="J14" i="5"/>
  <c r="U14" i="5"/>
  <c r="Y15" i="5"/>
  <c r="J15" i="5"/>
  <c r="U15" i="5"/>
  <c r="J13" i="5"/>
  <c r="Z13" i="5"/>
  <c r="I30" i="5"/>
  <c r="I29" i="5"/>
  <c r="I12" i="5"/>
  <c r="I11" i="5"/>
  <c r="U21" i="5"/>
  <c r="Z21" i="5"/>
  <c r="U24" i="5"/>
  <c r="U23" i="5"/>
  <c r="Z23" i="5"/>
  <c r="U20" i="5"/>
  <c r="Z20" i="5"/>
  <c r="U28" i="5"/>
  <c r="Z28" i="5"/>
  <c r="Z16" i="5"/>
  <c r="U22" i="5"/>
  <c r="Z17" i="5"/>
  <c r="U17" i="5"/>
  <c r="Z14" i="5"/>
  <c r="U13" i="5"/>
  <c r="U19" i="5"/>
  <c r="U18" i="5"/>
  <c r="Z18" i="5"/>
  <c r="Z15" i="5"/>
  <c r="T30" i="5"/>
  <c r="T29" i="5"/>
  <c r="T12" i="5"/>
  <c r="T11" i="5"/>
  <c r="S30" i="5"/>
  <c r="S29" i="5"/>
  <c r="S12" i="5"/>
  <c r="S11" i="5"/>
  <c r="J30" i="5"/>
  <c r="J29" i="5"/>
  <c r="J12" i="5"/>
  <c r="J11" i="5"/>
  <c r="U29" i="5"/>
  <c r="U12" i="5"/>
  <c r="U11" i="5"/>
  <c r="U30" i="5"/>
  <c r="Z30" i="5"/>
  <c r="U31" i="5"/>
  <c r="Z11" i="5"/>
  <c r="Z25" i="5"/>
  <c r="Z29" i="5"/>
  <c r="Z12" i="5"/>
  <c r="J45" i="5"/>
  <c r="D45" i="5"/>
  <c r="B47" i="5"/>
  <c r="F47" i="5"/>
  <c r="J46" i="5"/>
  <c r="D46" i="5"/>
  <c r="H31" i="5"/>
  <c r="I31" i="5"/>
  <c r="I32" i="5"/>
  <c r="X31" i="5"/>
  <c r="W31" i="5"/>
  <c r="W32" i="5"/>
  <c r="V31" i="5"/>
  <c r="V32" i="5"/>
  <c r="R31" i="5"/>
  <c r="Q31" i="5"/>
  <c r="Q6" i="5"/>
  <c r="P31" i="5"/>
  <c r="O31" i="5"/>
  <c r="N31" i="5"/>
  <c r="N6" i="5"/>
  <c r="M31" i="5"/>
  <c r="L31" i="5"/>
  <c r="L33" i="5"/>
  <c r="D33" i="5"/>
  <c r="K31" i="5"/>
  <c r="G31" i="5"/>
  <c r="AE11" i="5"/>
  <c r="Q3" i="5"/>
  <c r="Q5" i="5"/>
  <c r="N3" i="5"/>
  <c r="N5" i="5"/>
  <c r="M6" i="5"/>
  <c r="P6" i="5"/>
  <c r="R6" i="5"/>
  <c r="O6" i="5"/>
  <c r="Y31" i="5"/>
  <c r="Y32" i="5"/>
  <c r="J31" i="5"/>
  <c r="J32" i="5"/>
  <c r="S31" i="5"/>
  <c r="T31" i="5"/>
  <c r="R3" i="5"/>
  <c r="R5" i="5"/>
  <c r="P3" i="5"/>
  <c r="P5" i="5"/>
  <c r="O3" i="5"/>
  <c r="O5" i="5"/>
  <c r="M3" i="5"/>
  <c r="M5" i="5"/>
  <c r="S32" i="5"/>
  <c r="T33" i="5"/>
  <c r="U33" i="5"/>
  <c r="M33" i="5"/>
  <c r="Z32" i="5"/>
  <c r="Z31" i="5"/>
  <c r="T32" i="5"/>
  <c r="T34" i="5"/>
  <c r="U34" i="5"/>
</calcChain>
</file>

<file path=xl/comments1.xml><?xml version="1.0" encoding="utf-8"?>
<comments xmlns="http://schemas.openxmlformats.org/spreadsheetml/2006/main">
  <authors>
    <author>User</author>
  </authors>
  <commentList>
    <comment ref="L32" authorId="0">
      <text>
        <r>
          <rPr>
            <b/>
            <sz val="9"/>
            <color indexed="81"/>
            <rFont val="Tahoma"/>
            <family val="2"/>
          </rPr>
          <t xml:space="preserve">Intervenire manualmente aggiungendo o sottraendo somma quadratura
</t>
        </r>
      </text>
    </comment>
  </commentList>
</comments>
</file>

<file path=xl/sharedStrings.xml><?xml version="1.0" encoding="utf-8"?>
<sst xmlns="http://schemas.openxmlformats.org/spreadsheetml/2006/main" count="69" uniqueCount="57">
  <si>
    <t>dirigente</t>
  </si>
  <si>
    <t>SOMME DOCENZA</t>
  </si>
  <si>
    <t>TOTALE</t>
  </si>
  <si>
    <t>Valut.</t>
  </si>
  <si>
    <t>ore</t>
  </si>
  <si>
    <t>Moduli</t>
  </si>
  <si>
    <t>SPESE GESTIONE</t>
  </si>
  <si>
    <t>TUTOR INTERNO</t>
  </si>
  <si>
    <t>spese generali</t>
  </si>
  <si>
    <t>PUBBLICITA</t>
  </si>
  <si>
    <t>A.Amm.</t>
  </si>
  <si>
    <t>SEDE</t>
  </si>
  <si>
    <t>BUDGET</t>
  </si>
  <si>
    <t>ESPERTO</t>
  </si>
  <si>
    <t>DA RADIARE</t>
  </si>
  <si>
    <t>NUOVO BUDGET</t>
  </si>
  <si>
    <t>DUI CUI SPESE PERS.LE</t>
  </si>
  <si>
    <t>A.Tecn.</t>
  </si>
  <si>
    <t>Coll.Sc.</t>
  </si>
  <si>
    <t>Dsga</t>
  </si>
  <si>
    <t>Pubb.tà'</t>
  </si>
  <si>
    <t>ditta</t>
  </si>
  <si>
    <t>Totale</t>
  </si>
  <si>
    <t>altri</t>
  </si>
  <si>
    <t>Differenza da colmare</t>
  </si>
  <si>
    <t>TOTALE PROGETTO</t>
  </si>
  <si>
    <t>n.ore</t>
  </si>
  <si>
    <t>somma</t>
  </si>
  <si>
    <t>TOTALE INTERO PROGETTO</t>
  </si>
  <si>
    <t>TOTALE ORE</t>
  </si>
  <si>
    <t>TOTALE DA PAGARE --&gt;&gt;</t>
  </si>
  <si>
    <t>Differenza</t>
  </si>
  <si>
    <t>somme arrotondate da ARGO--&gt;&gt;</t>
  </si>
  <si>
    <t>CALCOLATRICE</t>
  </si>
  <si>
    <t xml:space="preserve">Versione </t>
  </si>
  <si>
    <t>n. Alunni</t>
  </si>
  <si>
    <t>SPESE  GENERALI</t>
  </si>
  <si>
    <t>TOTALI</t>
  </si>
  <si>
    <t>importo</t>
  </si>
  <si>
    <t>FSE - PON COD.</t>
  </si>
  <si>
    <t>Titolo</t>
  </si>
  <si>
    <t>descrizione</t>
  </si>
  <si>
    <t>6.1</t>
  </si>
  <si>
    <t>SCUOLA</t>
  </si>
  <si>
    <t>Versione</t>
  </si>
  <si>
    <t>Durante la gestione accadrà di dover riempire la cella che riguarda le riduzioni economiche a seguito di assenze alunni che nel monto in cui si verificano è necessario procedere alla rielaborazione dei dati, ovvero, per esempio diminuire le somme per spese generali e poi rifare la quadratura</t>
  </si>
  <si>
    <t xml:space="preserve">Il programma ha nella parte alta una semplice "CALCOLATRICE nella quale inserire il numero delle ore del personale di quel particolare modulo che si sta gestendo.Inoltre ha nella parte immediatamente  sottostante il Totale delle ore di tutti i moduli divise sempre per unità  di personale. </t>
  </si>
  <si>
    <t>Iniziare subito a inserire, SEMPRE NELLE CELLE GIALLE, i dati del modulo n. 1 di quel determinato PON. Quindi titolo, n. ore (30 oppure 60 di solito), n. alunni. Importo assegnato. Nelle ultime colonne a destra intanto verranno calcolati automaticamente gli importi ai docenti esperti e tutor che verrà sottratta al totale delle disponibilità e di conseguenza si evidenzierà nelle colonne centrali la vera somme disponibile per pubblicità, per spese generali e per il personale.</t>
  </si>
  <si>
    <t>Iniziare a inserire usando la "Calcolatrice", le somme nel modulo n. 1 (ecc. ecc per quellli successivi) al personale. Poi alla pubblicità. Quindi nella colonna a destra rosa, "differenza da colmare" apparirà quanto rimane di quel determinato modulo, per spese di materiale ecc.</t>
  </si>
  <si>
    <t>Rifare la stessa operazione per tutti gli altri moduli tenendo presente che la colonna "Sede" è utile al fine di poter utilizzare i collaboratori scolastici nelle stessa sede per più moduli e quindi non per forza assgnare ore per i C.S.  su tutti i moduli di quella sede, cosa che permetterà in quel modulo  in cui non esiste la figura dei C.S. di assegnare più somme al resto del personale oppure alle spese di materiale (anche per prevedere eventuali riduzioni economiche per assenze alunni di cui si è detto).</t>
  </si>
  <si>
    <r>
      <t>Sembra utile precisare che tutte queste operazioni vanno fatte, comprese quelle che vedremo dopo relative all'inserimento delle reali somme fatte con simulazioni di tabelle con Argo o con Axios ecc,</t>
    </r>
    <r>
      <rPr>
        <b/>
        <sz val="11"/>
        <color theme="1"/>
        <rFont val="Calibri"/>
        <family val="2"/>
        <scheme val="minor"/>
      </rPr>
      <t xml:space="preserve"> PRIMA DELL'AVVIO</t>
    </r>
    <r>
      <rPr>
        <sz val="11"/>
        <color theme="1"/>
        <rFont val="Calibri"/>
        <family val="2"/>
        <scheme val="minor"/>
      </rPr>
      <t xml:space="preserve"> dei PON. E' un file utile certamente per la rendicontazione ma soprattuto molto più utile prima dell'avvio dei PON per non sbagliare nomine e pagamenti assicurandoti di non sbagliare e di non fare squadrature di bilancio. Ma è altresì utile in ogni istante della gestione nel momento in cui si devono fare delle variazioni. Cosa che comporterà una nuova quadratura, che dimenticavo di dire, si effettua manualmente in 3 secondi</t>
    </r>
  </si>
  <si>
    <r>
      <t xml:space="preserve">Terminata la gestione dei moduli, dopo essersi assicurati che la colonna "DIFFERENZE DA COLMARE" sia uguale a zero, si dovranno inserire le reali somme di spesa per quel personale. Muniti di tabelle fatte con Argo (o altri gestionali), una per ogni ctg (quindi una per il DS, una per il DSGA ecc)  inserirò la </t>
    </r>
    <r>
      <rPr>
        <b/>
        <sz val="11"/>
        <color theme="1"/>
        <rFont val="Calibri"/>
        <family val="2"/>
        <scheme val="minor"/>
      </rPr>
      <t>spesa reale del totale delle ore</t>
    </r>
    <r>
      <rPr>
        <sz val="11"/>
        <color theme="1"/>
        <rFont val="Calibri"/>
        <family val="2"/>
        <scheme val="minor"/>
      </rPr>
      <t xml:space="preserve">, per esempio del DSGA di tutto il progetto (che vedrò nella riga in alto azzurrina, sotto la Calcolatrice) che certamente ha degli arrotondamenti (in decimali) diversi, rispetto alla riga precedente fatta da excel. Fare altrettanto per tutto il personale.  </t>
    </r>
  </si>
  <si>
    <t>Rimangono quindi vuote le celle "PUBBLICITA'°  (sempre nella riga "ARROTONDAMENTI PER ARGO, ecc" ) e "SPESE GENERALI" . Copio il totale della pubblicità sempre nella riga arrotondamenti per argo e restando vuota la cella delle spese generali che nel nostra tabella risulta essere la cella "L 30", devo provvedere a copiare la vera spesa per materiale consentita, che è indicata nella cella grigia  "T31"</t>
  </si>
  <si>
    <r>
      <t xml:space="preserve">Buon lavoro colleghi - Eventali modifiche possono essere richieste inviando mail a </t>
    </r>
    <r>
      <rPr>
        <b/>
        <i/>
        <sz val="16"/>
        <color rgb="FFFF0000"/>
        <rFont val="Calibri"/>
        <family val="2"/>
        <scheme val="minor"/>
      </rPr>
      <t>ws59@libero.it</t>
    </r>
  </si>
  <si>
    <t>2.0</t>
  </si>
  <si>
    <t>COMPILARE SOLO LE CELLE GIALLE  !!! Oltre a  tutte le celle ARROTONDAMENTI PER ARGO</t>
  </si>
  <si>
    <r>
      <t xml:space="preserve">Le celle, benchè  protette, normalmente non sono state </t>
    </r>
    <r>
      <rPr>
        <u/>
        <sz val="11"/>
        <color theme="1"/>
        <rFont val="Calibri"/>
        <family val="2"/>
        <scheme val="minor"/>
      </rPr>
      <t xml:space="preserve">volutamente </t>
    </r>
    <r>
      <rPr>
        <sz val="11"/>
        <color theme="1"/>
        <rFont val="Calibri"/>
        <family val="2"/>
        <scheme val="minor"/>
      </rPr>
      <t xml:space="preserve">oscurate in modo che possano evidenziarsi sia la formule in ciascuna di esse perché ognuno abbia la possibilità di comprendere perché il programma dà quel determinato risultato, ma anche, con molta modestia si afferma, per dare quel piccolo contributo al sapere di tutti e che nel mio caso riguarda, almeno in excel   </t>
    </r>
    <r>
      <rPr>
        <i/>
        <sz val="11"/>
        <color theme="1"/>
        <rFont val="Calibri"/>
        <family val="2"/>
        <scheme val="minor"/>
      </rPr>
      <t>"....anta" anni e più</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</si>
</sst>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Red]#,##0.00"/>
    <numFmt numFmtId="165" formatCode="#,##0.00_ ;[Red]\-#,##0.00\ "/>
  </numFmts>
  <fonts count="38" x14ac:knownFonts="1">
    <font>
      <sz val="11"/>
      <color theme="1"/>
      <name val="Calibri"/>
      <family val="2"/>
      <scheme val="minor"/>
    </font>
    <font>
      <b/>
      <sz val="11"/>
      <color theme="1"/>
      <name val="Calibri"/>
      <family val="2"/>
      <scheme val="minor"/>
    </font>
    <font>
      <b/>
      <i/>
      <sz val="10"/>
      <color theme="1"/>
      <name val="Calibri"/>
      <family val="2"/>
      <scheme val="minor"/>
    </font>
    <font>
      <b/>
      <i/>
      <sz val="11"/>
      <color theme="1"/>
      <name val="Calibri"/>
      <family val="2"/>
      <scheme val="minor"/>
    </font>
    <font>
      <b/>
      <sz val="20"/>
      <color theme="1"/>
      <name val="Calibri"/>
      <family val="2"/>
      <scheme val="minor"/>
    </font>
    <font>
      <b/>
      <sz val="10"/>
      <color theme="1"/>
      <name val="Calibri"/>
      <family val="2"/>
      <scheme val="minor"/>
    </font>
    <font>
      <b/>
      <i/>
      <sz val="12"/>
      <color theme="1"/>
      <name val="Calibri"/>
      <family val="2"/>
      <scheme val="minor"/>
    </font>
    <font>
      <b/>
      <sz val="8"/>
      <color theme="1"/>
      <name val="Calibri"/>
      <family val="2"/>
      <scheme val="minor"/>
    </font>
    <font>
      <b/>
      <i/>
      <sz val="8"/>
      <color theme="1"/>
      <name val="Calibri"/>
      <family val="2"/>
      <scheme val="minor"/>
    </font>
    <font>
      <b/>
      <sz val="24"/>
      <color theme="1"/>
      <name val="Calibri"/>
      <family val="2"/>
      <scheme val="minor"/>
    </font>
    <font>
      <b/>
      <sz val="11"/>
      <color rgb="FFFFFF00"/>
      <name val="Calibri"/>
      <family val="2"/>
      <scheme val="minor"/>
    </font>
    <font>
      <b/>
      <sz val="14"/>
      <color theme="1"/>
      <name val="Calibri"/>
      <family val="2"/>
      <scheme val="minor"/>
    </font>
    <font>
      <b/>
      <sz val="11"/>
      <color rgb="FFFF0000"/>
      <name val="Calibri"/>
      <family val="2"/>
      <scheme val="minor"/>
    </font>
    <font>
      <b/>
      <sz val="12"/>
      <color theme="1"/>
      <name val="Calibri"/>
      <family val="2"/>
      <scheme val="minor"/>
    </font>
    <font>
      <b/>
      <i/>
      <sz val="14"/>
      <color rgb="FFFF0000"/>
      <name val="Calibri"/>
      <family val="2"/>
      <scheme val="minor"/>
    </font>
    <font>
      <b/>
      <sz val="12"/>
      <color theme="3"/>
      <name val="Calibri"/>
      <family val="2"/>
      <scheme val="minor"/>
    </font>
    <font>
      <b/>
      <i/>
      <sz val="12"/>
      <color rgb="FFFF0000"/>
      <name val="Calibri"/>
      <family val="2"/>
      <scheme val="minor"/>
    </font>
    <font>
      <b/>
      <sz val="16"/>
      <color theme="3"/>
      <name val="Calibri"/>
      <family val="2"/>
      <scheme val="minor"/>
    </font>
    <font>
      <b/>
      <i/>
      <sz val="14"/>
      <color theme="1"/>
      <name val="Calibri"/>
      <family val="2"/>
      <scheme val="minor"/>
    </font>
    <font>
      <b/>
      <sz val="9"/>
      <color theme="1"/>
      <name val="Calibri"/>
      <family val="2"/>
      <scheme val="minor"/>
    </font>
    <font>
      <b/>
      <sz val="18"/>
      <color theme="1"/>
      <name val="Calibri"/>
      <family val="2"/>
      <scheme val="minor"/>
    </font>
    <font>
      <b/>
      <sz val="16"/>
      <name val="Calibri"/>
      <family val="2"/>
      <scheme val="minor"/>
    </font>
    <font>
      <b/>
      <sz val="28"/>
      <color rgb="FFFF0000"/>
      <name val="Calibri"/>
      <family val="2"/>
      <scheme val="minor"/>
    </font>
    <font>
      <b/>
      <sz val="36"/>
      <color rgb="FFFF0000"/>
      <name val="Calibri"/>
      <family val="2"/>
      <scheme val="minor"/>
    </font>
    <font>
      <b/>
      <sz val="9"/>
      <color indexed="81"/>
      <name val="Tahoma"/>
      <family val="2"/>
    </font>
    <font>
      <b/>
      <sz val="20"/>
      <color rgb="FFFFFF00"/>
      <name val="Calibri"/>
      <family val="2"/>
      <scheme val="minor"/>
    </font>
    <font>
      <b/>
      <sz val="20"/>
      <color rgb="FFFF0000"/>
      <name val="Calibri"/>
      <family val="2"/>
      <scheme val="minor"/>
    </font>
    <font>
      <b/>
      <sz val="16"/>
      <color theme="1"/>
      <name val="Calibri"/>
      <family val="2"/>
      <scheme val="minor"/>
    </font>
    <font>
      <b/>
      <sz val="12"/>
      <color rgb="FF002060"/>
      <name val="Calibri"/>
      <family val="2"/>
      <scheme val="minor"/>
    </font>
    <font>
      <b/>
      <sz val="14"/>
      <color rgb="FFFF0000"/>
      <name val="Calibri"/>
      <family val="2"/>
      <scheme val="minor"/>
    </font>
    <font>
      <b/>
      <sz val="16"/>
      <color rgb="FFFF0000"/>
      <name val="Calibri"/>
      <family val="2"/>
      <scheme val="minor"/>
    </font>
    <font>
      <b/>
      <sz val="16"/>
      <color rgb="FFFFFF00"/>
      <name val="Calibri"/>
      <family val="2"/>
      <scheme val="minor"/>
    </font>
    <font>
      <b/>
      <sz val="26"/>
      <color theme="1"/>
      <name val="Calibri"/>
      <family val="2"/>
      <scheme val="minor"/>
    </font>
    <font>
      <b/>
      <sz val="24"/>
      <color rgb="FFFF0000"/>
      <name val="Calibri"/>
      <family val="2"/>
      <scheme val="minor"/>
    </font>
    <font>
      <b/>
      <sz val="18"/>
      <color rgb="FFFF0000"/>
      <name val="Calibri"/>
      <family val="2"/>
      <scheme val="minor"/>
    </font>
    <font>
      <b/>
      <i/>
      <sz val="16"/>
      <color rgb="FFFF0000"/>
      <name val="Calibri"/>
      <family val="2"/>
      <scheme val="minor"/>
    </font>
    <font>
      <i/>
      <sz val="11"/>
      <color theme="1"/>
      <name val="Calibri"/>
      <family val="2"/>
      <scheme val="minor"/>
    </font>
    <font>
      <u/>
      <sz val="11"/>
      <color theme="1"/>
      <name val="Calibri"/>
      <family val="2"/>
      <scheme val="minor"/>
    </font>
  </fonts>
  <fills count="21">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FFCCFF"/>
        <bgColor indexed="64"/>
      </patternFill>
    </fill>
    <fill>
      <patternFill patternType="solid">
        <fgColor rgb="FF00B0F0"/>
        <bgColor indexed="64"/>
      </patternFill>
    </fill>
    <fill>
      <patternFill patternType="solid">
        <fgColor rgb="FF002060"/>
        <bgColor indexed="64"/>
      </patternFill>
    </fill>
    <fill>
      <patternFill patternType="solid">
        <fgColor rgb="FFCCFF66"/>
        <bgColor indexed="64"/>
      </patternFill>
    </fill>
    <fill>
      <patternFill patternType="solid">
        <fgColor theme="8" tint="0.59999389629810485"/>
        <bgColor indexed="64"/>
      </patternFill>
    </fill>
    <fill>
      <patternFill patternType="solid">
        <fgColor theme="3"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79998168889431442"/>
        <bgColor indexed="64"/>
      </patternFill>
    </fill>
  </fills>
  <borders count="10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medium">
        <color indexed="64"/>
      </right>
      <top style="thick">
        <color indexed="64"/>
      </top>
      <bottom style="thick">
        <color indexed="64"/>
      </bottom>
      <diagonal/>
    </border>
    <border>
      <left/>
      <right/>
      <top style="medium">
        <color indexed="64"/>
      </top>
      <bottom/>
      <diagonal/>
    </border>
    <border>
      <left style="thin">
        <color indexed="64"/>
      </left>
      <right style="thin">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n">
        <color indexed="64"/>
      </top>
      <bottom/>
      <diagonal/>
    </border>
    <border>
      <left/>
      <right style="thin">
        <color indexed="64"/>
      </right>
      <top style="thin">
        <color indexed="64"/>
      </top>
      <bottom style="thick">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thin">
        <color indexed="64"/>
      </right>
      <top style="thick">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ck">
        <color rgb="FF002060"/>
      </left>
      <right/>
      <top style="thick">
        <color rgb="FF002060"/>
      </top>
      <bottom/>
      <diagonal/>
    </border>
    <border>
      <left/>
      <right style="thick">
        <color rgb="FF002060"/>
      </right>
      <top style="thick">
        <color rgb="FF002060"/>
      </top>
      <bottom/>
      <diagonal/>
    </border>
    <border>
      <left style="thick">
        <color rgb="FF002060"/>
      </left>
      <right/>
      <top/>
      <bottom/>
      <diagonal/>
    </border>
    <border>
      <left/>
      <right style="thick">
        <color rgb="FF002060"/>
      </right>
      <top/>
      <bottom/>
      <diagonal/>
    </border>
    <border>
      <left style="thick">
        <color rgb="FF002060"/>
      </left>
      <right/>
      <top/>
      <bottom style="thick">
        <color rgb="FF002060"/>
      </bottom>
      <diagonal/>
    </border>
    <border>
      <left/>
      <right style="thick">
        <color rgb="FF002060"/>
      </right>
      <top/>
      <bottom style="thick">
        <color rgb="FF002060"/>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ck">
        <color indexed="64"/>
      </right>
      <top style="thick">
        <color indexed="64"/>
      </top>
      <bottom style="thick">
        <color indexed="64"/>
      </bottom>
      <diagonal/>
    </border>
    <border>
      <left/>
      <right/>
      <top/>
      <bottom style="thin">
        <color indexed="64"/>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ck">
        <color indexed="64"/>
      </top>
      <bottom/>
      <diagonal/>
    </border>
    <border>
      <left/>
      <right/>
      <top style="thick">
        <color indexed="64"/>
      </top>
      <bottom style="thin">
        <color indexed="64"/>
      </bottom>
      <diagonal/>
    </border>
    <border>
      <left style="thin">
        <color rgb="FFFFFF00"/>
      </left>
      <right style="thin">
        <color rgb="FFFFFF00"/>
      </right>
      <top style="thick">
        <color indexed="64"/>
      </top>
      <bottom/>
      <diagonal/>
    </border>
    <border>
      <left style="thin">
        <color rgb="FFFFFF00"/>
      </left>
      <right/>
      <top style="thick">
        <color indexed="64"/>
      </top>
      <bottom/>
      <diagonal/>
    </border>
    <border>
      <left style="thick">
        <color indexed="64"/>
      </left>
      <right style="thick">
        <color indexed="64"/>
      </right>
      <top/>
      <bottom style="thick">
        <color indexed="64"/>
      </bottom>
      <diagonal/>
    </border>
    <border>
      <left style="medium">
        <color indexed="64"/>
      </left>
      <right style="medium">
        <color indexed="64"/>
      </right>
      <top/>
      <bottom/>
      <diagonal/>
    </border>
    <border>
      <left style="thin">
        <color indexed="64"/>
      </left>
      <right style="thick">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medium">
        <color indexed="64"/>
      </right>
      <top style="thin">
        <color indexed="64"/>
      </top>
      <bottom/>
      <diagonal/>
    </border>
    <border>
      <left style="thick">
        <color indexed="64"/>
      </left>
      <right style="thin">
        <color indexed="64"/>
      </right>
      <top style="thin">
        <color indexed="64"/>
      </top>
      <bottom/>
      <diagonal/>
    </border>
    <border>
      <left style="medium">
        <color indexed="64"/>
      </left>
      <right/>
      <top style="thick">
        <color indexed="64"/>
      </top>
      <bottom style="medium">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ck">
        <color indexed="64"/>
      </right>
      <top style="thick">
        <color indexed="64"/>
      </top>
      <bottom style="thick">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right/>
      <top style="thick">
        <color indexed="64"/>
      </top>
      <bottom style="thick">
        <color indexed="64"/>
      </bottom>
      <diagonal/>
    </border>
    <border>
      <left style="medium">
        <color indexed="64"/>
      </left>
      <right/>
      <top style="thick">
        <color indexed="64"/>
      </top>
      <bottom style="thick">
        <color indexed="64"/>
      </bottom>
      <diagonal/>
    </border>
    <border>
      <left style="medium">
        <color indexed="64"/>
      </left>
      <right/>
      <top style="thick">
        <color indexed="64"/>
      </top>
      <bottom style="thin">
        <color indexed="64"/>
      </bottom>
      <diagonal/>
    </border>
    <border>
      <left style="medium">
        <color indexed="64"/>
      </left>
      <right/>
      <top style="thin">
        <color indexed="64"/>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thick">
        <color indexed="64"/>
      </left>
      <right style="medium">
        <color indexed="64"/>
      </right>
      <top style="thick">
        <color indexed="64"/>
      </top>
      <bottom style="thick">
        <color indexed="64"/>
      </bottom>
      <diagonal/>
    </border>
    <border>
      <left style="thick">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style="thick">
        <color auto="1"/>
      </left>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312">
    <xf numFmtId="0" fontId="0" fillId="0" borderId="0" xfId="0"/>
    <xf numFmtId="0" fontId="0" fillId="0" borderId="0" xfId="0"/>
    <xf numFmtId="0" fontId="1" fillId="0" borderId="0" xfId="0" applyFont="1" applyBorder="1" applyAlignment="1">
      <alignment horizontal="center" wrapText="1"/>
    </xf>
    <xf numFmtId="0" fontId="2" fillId="0" borderId="0" xfId="0" applyFont="1" applyBorder="1" applyAlignment="1">
      <alignment horizontal="center" wrapText="1"/>
    </xf>
    <xf numFmtId="4" fontId="1" fillId="0" borderId="0" xfId="0" applyNumberFormat="1" applyFont="1" applyBorder="1"/>
    <xf numFmtId="0" fontId="0" fillId="0" borderId="0" xfId="0" applyBorder="1"/>
    <xf numFmtId="0" fontId="1" fillId="0" borderId="0" xfId="0" applyFont="1" applyBorder="1"/>
    <xf numFmtId="4" fontId="8" fillId="0" borderId="0" xfId="0" applyNumberFormat="1" applyFont="1" applyBorder="1"/>
    <xf numFmtId="0" fontId="1" fillId="0" borderId="0" xfId="0" applyFont="1" applyFill="1" applyBorder="1"/>
    <xf numFmtId="4" fontId="1" fillId="0" borderId="0" xfId="0" applyNumberFormat="1" applyFont="1" applyFill="1" applyBorder="1"/>
    <xf numFmtId="0" fontId="1" fillId="0" borderId="0" xfId="0" applyFont="1" applyFill="1" applyBorder="1" applyAlignment="1">
      <alignment horizontal="center" wrapText="1"/>
    </xf>
    <xf numFmtId="0" fontId="5" fillId="0" borderId="0" xfId="0" applyFont="1" applyFill="1" applyBorder="1" applyAlignment="1">
      <alignment horizontal="center" wrapText="1"/>
    </xf>
    <xf numFmtId="0" fontId="3" fillId="0" borderId="0" xfId="0" applyFont="1" applyFill="1" applyBorder="1" applyAlignment="1">
      <alignment horizontal="center" wrapText="1"/>
    </xf>
    <xf numFmtId="0" fontId="0" fillId="0" borderId="0" xfId="0" applyFill="1"/>
    <xf numFmtId="2" fontId="1" fillId="0" borderId="0" xfId="0" applyNumberFormat="1" applyFont="1" applyFill="1" applyBorder="1"/>
    <xf numFmtId="0" fontId="2" fillId="0" borderId="19" xfId="0" applyFont="1" applyBorder="1" applyAlignment="1">
      <alignment horizontal="center" wrapText="1"/>
    </xf>
    <xf numFmtId="0" fontId="10" fillId="7" borderId="25" xfId="0" applyFont="1" applyFill="1" applyBorder="1" applyAlignment="1">
      <alignment horizontal="center" vertical="center"/>
    </xf>
    <xf numFmtId="0" fontId="10" fillId="7" borderId="26" xfId="0" applyFont="1" applyFill="1" applyBorder="1" applyAlignment="1">
      <alignment horizontal="center" vertical="center" wrapText="1"/>
    </xf>
    <xf numFmtId="0" fontId="4" fillId="0" borderId="0" xfId="0" applyFont="1" applyProtection="1">
      <protection locked="0"/>
    </xf>
    <xf numFmtId="0" fontId="0" fillId="0" borderId="0" xfId="0" applyProtection="1">
      <protection locked="0"/>
    </xf>
    <xf numFmtId="0" fontId="1" fillId="0" borderId="0" xfId="0" applyFont="1" applyBorder="1" applyAlignment="1" applyProtection="1">
      <alignment horizontal="center"/>
      <protection locked="0"/>
    </xf>
    <xf numFmtId="0" fontId="1" fillId="0" borderId="0" xfId="0" applyFont="1" applyBorder="1" applyProtection="1">
      <protection locked="0"/>
    </xf>
    <xf numFmtId="0" fontId="0" fillId="0" borderId="0" xfId="0" applyBorder="1" applyProtection="1">
      <protection locked="0"/>
    </xf>
    <xf numFmtId="0" fontId="2" fillId="2" borderId="41" xfId="0" applyFont="1" applyFill="1" applyBorder="1" applyAlignment="1" applyProtection="1">
      <alignment wrapText="1"/>
      <protection locked="0"/>
    </xf>
    <xf numFmtId="0" fontId="2" fillId="2" borderId="39" xfId="0" applyFont="1" applyFill="1" applyBorder="1" applyAlignment="1" applyProtection="1">
      <alignment wrapText="1"/>
      <protection locked="0"/>
    </xf>
    <xf numFmtId="0" fontId="2" fillId="2" borderId="37" xfId="0" applyFont="1" applyFill="1" applyBorder="1" applyAlignment="1" applyProtection="1">
      <alignment wrapText="1"/>
      <protection locked="0"/>
    </xf>
    <xf numFmtId="0" fontId="2" fillId="2" borderId="1" xfId="0" applyFont="1" applyFill="1" applyBorder="1" applyAlignment="1" applyProtection="1">
      <alignment wrapText="1"/>
      <protection locked="0"/>
    </xf>
    <xf numFmtId="4" fontId="13" fillId="8" borderId="21" xfId="0" applyNumberFormat="1" applyFont="1" applyFill="1" applyBorder="1" applyAlignment="1">
      <alignment horizontal="center" vertical="center"/>
    </xf>
    <xf numFmtId="4" fontId="13" fillId="8" borderId="5" xfId="0" applyNumberFormat="1" applyFont="1" applyFill="1" applyBorder="1" applyAlignment="1">
      <alignment horizontal="center" vertical="center"/>
    </xf>
    <xf numFmtId="0" fontId="1" fillId="0" borderId="14" xfId="0" applyFont="1" applyBorder="1" applyAlignment="1">
      <alignment horizontal="center" vertical="center"/>
    </xf>
    <xf numFmtId="0" fontId="1" fillId="3" borderId="60" xfId="0" applyFont="1" applyFill="1" applyBorder="1" applyAlignment="1">
      <alignment horizontal="center" vertical="center"/>
    </xf>
    <xf numFmtId="4" fontId="21" fillId="0" borderId="0" xfId="0" applyNumberFormat="1" applyFont="1" applyAlignment="1">
      <alignment horizontal="center" vertical="center"/>
    </xf>
    <xf numFmtId="4" fontId="1" fillId="0" borderId="15" xfId="0" applyNumberFormat="1" applyFont="1" applyBorder="1" applyAlignment="1">
      <alignment horizontal="center" vertical="center"/>
    </xf>
    <xf numFmtId="4" fontId="0" fillId="0" borderId="18" xfId="0" applyNumberFormat="1" applyFont="1" applyBorder="1" applyAlignment="1" applyProtection="1">
      <alignment horizontal="center" vertical="center"/>
    </xf>
    <xf numFmtId="4" fontId="17" fillId="0" borderId="0" xfId="0" applyNumberFormat="1" applyFont="1" applyFill="1" applyBorder="1" applyAlignment="1">
      <alignment vertical="center"/>
    </xf>
    <xf numFmtId="0" fontId="0" fillId="0" borderId="0" xfId="0" applyFill="1" applyBorder="1" applyAlignment="1">
      <alignment horizontal="center" vertical="center"/>
    </xf>
    <xf numFmtId="0" fontId="1" fillId="0" borderId="0" xfId="0" applyFont="1" applyFill="1" applyBorder="1" applyAlignment="1">
      <alignment horizontal="center" vertical="center"/>
    </xf>
    <xf numFmtId="0" fontId="19" fillId="0" borderId="0" xfId="0" applyFont="1" applyFill="1" applyBorder="1" applyAlignment="1">
      <alignment horizontal="center" vertical="center"/>
    </xf>
    <xf numFmtId="4" fontId="15" fillId="0" borderId="0" xfId="0" applyNumberFormat="1" applyFont="1" applyFill="1" applyBorder="1" applyAlignment="1">
      <alignment horizontal="center" vertical="center"/>
    </xf>
    <xf numFmtId="3" fontId="13" fillId="0" borderId="0" xfId="0" applyNumberFormat="1" applyFont="1" applyFill="1" applyBorder="1" applyAlignment="1" applyProtection="1">
      <alignment horizontal="center" vertical="center"/>
      <protection locked="0"/>
    </xf>
    <xf numFmtId="4" fontId="1" fillId="0" borderId="0" xfId="0" applyNumberFormat="1" applyFont="1" applyFill="1" applyBorder="1" applyAlignment="1">
      <alignment horizontal="center" vertical="center"/>
    </xf>
    <xf numFmtId="0" fontId="0" fillId="0" borderId="0" xfId="0" applyFill="1" applyBorder="1"/>
    <xf numFmtId="2"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4" fontId="10"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4" fontId="13" fillId="0" borderId="18" xfId="0" applyNumberFormat="1" applyFont="1" applyFill="1" applyBorder="1" applyAlignment="1">
      <alignment horizontal="center" vertical="center"/>
    </xf>
    <xf numFmtId="4" fontId="13" fillId="9" borderId="16" xfId="0" applyNumberFormat="1" applyFont="1" applyFill="1" applyBorder="1" applyAlignment="1">
      <alignment horizontal="center" vertical="center"/>
    </xf>
    <xf numFmtId="0" fontId="20" fillId="0" borderId="0" xfId="0" applyFont="1" applyFill="1" applyBorder="1" applyAlignment="1">
      <alignment horizontal="center" vertical="center"/>
    </xf>
    <xf numFmtId="0" fontId="10" fillId="7" borderId="66" xfId="0" applyFont="1" applyFill="1" applyBorder="1" applyAlignment="1">
      <alignment horizontal="center" vertical="center" wrapText="1"/>
    </xf>
    <xf numFmtId="0" fontId="10" fillId="7" borderId="67" xfId="0" applyFont="1" applyFill="1" applyBorder="1" applyAlignment="1">
      <alignment horizontal="center" vertical="center"/>
    </xf>
    <xf numFmtId="0" fontId="10" fillId="7" borderId="66" xfId="0" applyFont="1" applyFill="1" applyBorder="1" applyAlignment="1">
      <alignment horizontal="center" vertical="center"/>
    </xf>
    <xf numFmtId="4" fontId="1" fillId="3" borderId="68" xfId="0" applyNumberFormat="1" applyFont="1" applyFill="1" applyBorder="1" applyAlignment="1">
      <alignment horizontal="center" vertical="center"/>
    </xf>
    <xf numFmtId="0" fontId="1" fillId="2" borderId="16" xfId="0" applyFont="1" applyFill="1" applyBorder="1" applyAlignment="1" applyProtection="1">
      <alignment horizontal="center" vertical="center"/>
      <protection locked="0"/>
    </xf>
    <xf numFmtId="0" fontId="13" fillId="0" borderId="58" xfId="0" applyFont="1" applyBorder="1" applyAlignment="1">
      <alignment horizontal="center" vertical="center" wrapText="1"/>
    </xf>
    <xf numFmtId="4" fontId="13" fillId="0" borderId="9" xfId="0" applyNumberFormat="1" applyFont="1" applyBorder="1" applyAlignment="1">
      <alignment horizontal="center" vertical="center"/>
    </xf>
    <xf numFmtId="4" fontId="13" fillId="0" borderId="40" xfId="0" applyNumberFormat="1" applyFont="1" applyBorder="1" applyAlignment="1">
      <alignment horizontal="center" vertical="center"/>
    </xf>
    <xf numFmtId="0" fontId="1" fillId="0" borderId="20" xfId="0" applyFont="1" applyBorder="1" applyAlignment="1">
      <alignment horizontal="center" vertical="center" wrapText="1"/>
    </xf>
    <xf numFmtId="0" fontId="1" fillId="8" borderId="64" xfId="0" applyFont="1" applyFill="1" applyBorder="1" applyAlignment="1">
      <alignment horizontal="center" vertical="center"/>
    </xf>
    <xf numFmtId="0" fontId="5" fillId="8" borderId="62" xfId="0" applyFont="1" applyFill="1" applyBorder="1" applyAlignment="1">
      <alignment horizontal="center" vertical="center" wrapText="1"/>
    </xf>
    <xf numFmtId="0" fontId="13" fillId="0" borderId="70" xfId="0" applyFont="1" applyFill="1" applyBorder="1" applyAlignment="1">
      <alignment horizontal="center" vertical="center"/>
    </xf>
    <xf numFmtId="0" fontId="1" fillId="0" borderId="20" xfId="0" applyFont="1" applyBorder="1" applyAlignment="1">
      <alignment horizontal="center" vertical="center" textRotation="90"/>
    </xf>
    <xf numFmtId="0" fontId="1" fillId="0" borderId="20" xfId="0" applyFont="1" applyFill="1" applyBorder="1" applyAlignment="1">
      <alignment horizontal="center" vertical="center"/>
    </xf>
    <xf numFmtId="4" fontId="13" fillId="0" borderId="54" xfId="0" applyNumberFormat="1" applyFont="1" applyBorder="1" applyAlignment="1">
      <alignment horizontal="center" vertical="center"/>
    </xf>
    <xf numFmtId="4" fontId="13" fillId="0" borderId="55" xfId="0" applyNumberFormat="1" applyFont="1" applyBorder="1" applyAlignment="1">
      <alignment horizontal="center" vertical="center"/>
    </xf>
    <xf numFmtId="0" fontId="23" fillId="0" borderId="0" xfId="0" applyFont="1" applyFill="1" applyBorder="1" applyAlignment="1" applyProtection="1">
      <alignment vertical="center" wrapText="1"/>
      <protection locked="0"/>
    </xf>
    <xf numFmtId="3" fontId="1" fillId="0" borderId="16" xfId="0" applyNumberFormat="1" applyFont="1" applyBorder="1" applyAlignment="1">
      <alignment horizontal="center" vertical="center"/>
    </xf>
    <xf numFmtId="0" fontId="12" fillId="0" borderId="7" xfId="0" applyFont="1" applyBorder="1" applyAlignment="1">
      <alignment vertical="center"/>
    </xf>
    <xf numFmtId="4" fontId="1" fillId="0" borderId="8" xfId="0" applyNumberFormat="1" applyFont="1" applyBorder="1"/>
    <xf numFmtId="4" fontId="1" fillId="0" borderId="17" xfId="0" applyNumberFormat="1" applyFont="1" applyBorder="1"/>
    <xf numFmtId="4" fontId="13" fillId="0" borderId="0" xfId="0" applyNumberFormat="1" applyFont="1" applyFill="1" applyBorder="1" applyAlignment="1">
      <alignment horizontal="center" vertical="center"/>
    </xf>
    <xf numFmtId="0" fontId="1" fillId="0" borderId="74" xfId="0" applyFont="1" applyBorder="1"/>
    <xf numFmtId="0" fontId="1" fillId="0" borderId="62" xfId="0" applyFont="1" applyBorder="1" applyAlignment="1">
      <alignment horizontal="center" vertical="center"/>
    </xf>
    <xf numFmtId="0" fontId="1" fillId="0" borderId="26" xfId="0" applyFont="1" applyBorder="1" applyAlignment="1">
      <alignment horizontal="center" vertical="center"/>
    </xf>
    <xf numFmtId="0" fontId="5" fillId="0" borderId="62" xfId="0" applyFont="1" applyBorder="1" applyAlignment="1">
      <alignment horizontal="center" vertical="center" wrapText="1"/>
    </xf>
    <xf numFmtId="0" fontId="7" fillId="0" borderId="25" xfId="0" applyFont="1" applyFill="1" applyBorder="1" applyAlignment="1">
      <alignment horizontal="center" vertical="center" wrapText="1"/>
    </xf>
    <xf numFmtId="0" fontId="10" fillId="10" borderId="26" xfId="0" applyFont="1" applyFill="1" applyBorder="1" applyAlignment="1">
      <alignment horizontal="center" wrapText="1"/>
    </xf>
    <xf numFmtId="0" fontId="1" fillId="5" borderId="62" xfId="0" applyFont="1" applyFill="1" applyBorder="1" applyAlignment="1">
      <alignment horizontal="center" vertical="center" wrapText="1"/>
    </xf>
    <xf numFmtId="0" fontId="13" fillId="4" borderId="77" xfId="0" applyFont="1" applyFill="1" applyBorder="1" applyAlignment="1">
      <alignment horizontal="center" vertical="center" wrapText="1"/>
    </xf>
    <xf numFmtId="4" fontId="13" fillId="9" borderId="71" xfId="0" applyNumberFormat="1" applyFont="1" applyFill="1" applyBorder="1" applyAlignment="1">
      <alignment horizontal="center" vertical="center"/>
    </xf>
    <xf numFmtId="4" fontId="13" fillId="9" borderId="72" xfId="0" applyNumberFormat="1" applyFont="1" applyFill="1" applyBorder="1" applyAlignment="1">
      <alignment horizontal="center" vertical="center"/>
    </xf>
    <xf numFmtId="4" fontId="13" fillId="9" borderId="69" xfId="0" applyNumberFormat="1" applyFont="1" applyFill="1" applyBorder="1" applyAlignment="1">
      <alignment horizontal="center" vertical="center"/>
    </xf>
    <xf numFmtId="0" fontId="25" fillId="6" borderId="16" xfId="0" applyFont="1" applyFill="1" applyBorder="1" applyAlignment="1">
      <alignment horizontal="center" vertical="center"/>
    </xf>
    <xf numFmtId="0" fontId="22" fillId="0" borderId="0" xfId="0" applyFont="1" applyFill="1" applyBorder="1" applyAlignment="1" applyProtection="1">
      <alignment vertical="center" wrapText="1"/>
      <protection locked="0"/>
    </xf>
    <xf numFmtId="4" fontId="5" fillId="2" borderId="24" xfId="0" applyNumberFormat="1" applyFont="1" applyFill="1" applyBorder="1" applyAlignment="1" applyProtection="1">
      <alignment horizontal="center" vertical="center"/>
      <protection locked="0"/>
    </xf>
    <xf numFmtId="4" fontId="5" fillId="2" borderId="39" xfId="0" applyNumberFormat="1" applyFont="1" applyFill="1" applyBorder="1" applyAlignment="1" applyProtection="1">
      <alignment horizontal="center" vertical="center"/>
      <protection locked="0"/>
    </xf>
    <xf numFmtId="4" fontId="5" fillId="2" borderId="1" xfId="0" applyNumberFormat="1" applyFont="1" applyFill="1" applyBorder="1" applyAlignment="1" applyProtection="1">
      <alignment horizontal="center" vertical="center"/>
      <protection locked="0"/>
    </xf>
    <xf numFmtId="4" fontId="5" fillId="2" borderId="20" xfId="0" applyNumberFormat="1" applyFont="1" applyFill="1" applyBorder="1" applyAlignment="1" applyProtection="1">
      <alignment horizontal="center" vertical="center"/>
      <protection locked="0"/>
    </xf>
    <xf numFmtId="4" fontId="28" fillId="14" borderId="16" xfId="0" applyNumberFormat="1" applyFont="1" applyFill="1" applyBorder="1" applyAlignment="1">
      <alignment horizontal="center" vertical="center"/>
    </xf>
    <xf numFmtId="4" fontId="5" fillId="15" borderId="24" xfId="0" applyNumberFormat="1" applyFont="1" applyFill="1" applyBorder="1" applyAlignment="1" applyProtection="1">
      <alignment horizontal="center" vertical="center"/>
    </xf>
    <xf numFmtId="4" fontId="5" fillId="15" borderId="39" xfId="0" applyNumberFormat="1" applyFont="1" applyFill="1" applyBorder="1" applyAlignment="1" applyProtection="1">
      <alignment horizontal="center" vertical="center"/>
    </xf>
    <xf numFmtId="4" fontId="5" fillId="15" borderId="20" xfId="0" applyNumberFormat="1" applyFont="1" applyFill="1" applyBorder="1" applyAlignment="1" applyProtection="1">
      <alignment horizontal="center" vertical="center"/>
    </xf>
    <xf numFmtId="4" fontId="0" fillId="15" borderId="15" xfId="0" applyNumberFormat="1" applyFont="1" applyFill="1" applyBorder="1" applyAlignment="1">
      <alignment horizontal="center" vertical="center"/>
    </xf>
    <xf numFmtId="0" fontId="13" fillId="15" borderId="62" xfId="0" applyFont="1" applyFill="1" applyBorder="1" applyAlignment="1">
      <alignment horizontal="center" vertical="center" wrapText="1"/>
    </xf>
    <xf numFmtId="0" fontId="1" fillId="0" borderId="26" xfId="0" applyFont="1" applyBorder="1" applyAlignment="1">
      <alignment horizontal="center" vertical="center" wrapText="1"/>
    </xf>
    <xf numFmtId="0" fontId="2" fillId="2" borderId="44" xfId="0" applyFont="1" applyFill="1" applyBorder="1" applyAlignment="1" applyProtection="1">
      <alignment horizontal="center" wrapText="1"/>
      <protection locked="0"/>
    </xf>
    <xf numFmtId="0" fontId="11" fillId="0" borderId="46" xfId="0" applyFont="1" applyBorder="1" applyAlignment="1" applyProtection="1">
      <alignment horizontal="center" vertical="center" wrapText="1"/>
    </xf>
    <xf numFmtId="0" fontId="11" fillId="0" borderId="32"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2" fillId="2" borderId="34" xfId="0" applyFont="1" applyFill="1" applyBorder="1" applyAlignment="1" applyProtection="1">
      <alignment horizontal="center" wrapText="1"/>
      <protection locked="0"/>
    </xf>
    <xf numFmtId="0" fontId="2" fillId="2" borderId="23" xfId="0" applyFont="1" applyFill="1" applyBorder="1" applyAlignment="1" applyProtection="1">
      <alignment horizontal="center" wrapText="1"/>
      <protection locked="0"/>
    </xf>
    <xf numFmtId="0" fontId="2" fillId="2" borderId="40" xfId="0" applyFont="1" applyFill="1" applyBorder="1" applyAlignment="1" applyProtection="1">
      <alignment horizontal="center" wrapText="1"/>
      <protection locked="0"/>
    </xf>
    <xf numFmtId="4" fontId="13" fillId="0" borderId="0" xfId="0" applyNumberFormat="1" applyFont="1" applyFill="1" applyBorder="1" applyAlignment="1">
      <alignment horizontal="center" vertical="center"/>
    </xf>
    <xf numFmtId="4" fontId="29" fillId="12" borderId="45" xfId="0" applyNumberFormat="1" applyFont="1" applyFill="1" applyBorder="1" applyAlignment="1">
      <alignment horizontal="center" vertical="center"/>
    </xf>
    <xf numFmtId="4" fontId="29" fillId="12" borderId="2" xfId="0" applyNumberFormat="1" applyFont="1" applyFill="1" applyBorder="1" applyAlignment="1">
      <alignment horizontal="center" vertical="center"/>
    </xf>
    <xf numFmtId="4" fontId="29" fillId="12" borderId="33" xfId="0" applyNumberFormat="1" applyFont="1" applyFill="1" applyBorder="1" applyAlignment="1">
      <alignment horizontal="center" vertical="center"/>
    </xf>
    <xf numFmtId="0" fontId="2" fillId="2" borderId="9" xfId="0" applyFont="1" applyFill="1" applyBorder="1" applyAlignment="1" applyProtection="1">
      <alignment horizontal="right" wrapText="1"/>
      <protection locked="0"/>
    </xf>
    <xf numFmtId="0" fontId="2" fillId="2" borderId="38" xfId="0" applyFont="1" applyFill="1" applyBorder="1" applyAlignment="1" applyProtection="1">
      <alignment horizontal="right" wrapText="1"/>
      <protection locked="0"/>
    </xf>
    <xf numFmtId="4" fontId="1" fillId="2" borderId="9" xfId="0" applyNumberFormat="1" applyFont="1" applyFill="1" applyBorder="1" applyAlignment="1" applyProtection="1">
      <alignment horizontal="right"/>
      <protection locked="0"/>
    </xf>
    <xf numFmtId="4" fontId="1" fillId="2" borderId="38" xfId="0" applyNumberFormat="1" applyFont="1" applyFill="1" applyBorder="1" applyAlignment="1" applyProtection="1">
      <alignment horizontal="right"/>
      <protection locked="0"/>
    </xf>
    <xf numFmtId="4" fontId="1" fillId="8" borderId="23" xfId="0" applyNumberFormat="1" applyFont="1" applyFill="1" applyBorder="1"/>
    <xf numFmtId="4" fontId="1" fillId="15" borderId="5" xfId="0" applyNumberFormat="1" applyFont="1" applyFill="1" applyBorder="1" applyAlignment="1">
      <alignment horizontal="center" vertical="center"/>
    </xf>
    <xf numFmtId="0" fontId="1" fillId="0" borderId="86" xfId="0" applyFont="1" applyBorder="1" applyAlignment="1" applyProtection="1">
      <alignment horizontal="center" vertical="center" wrapText="1"/>
      <protection locked="0"/>
    </xf>
    <xf numFmtId="0" fontId="1" fillId="0" borderId="87" xfId="0" applyFont="1" applyBorder="1" applyAlignment="1" applyProtection="1">
      <alignment horizontal="center" vertical="center" wrapText="1"/>
      <protection locked="0"/>
    </xf>
    <xf numFmtId="4" fontId="1" fillId="0" borderId="27" xfId="0" applyNumberFormat="1" applyFont="1" applyBorder="1" applyAlignment="1" applyProtection="1">
      <alignment horizontal="center" vertical="center"/>
    </xf>
    <xf numFmtId="4" fontId="1" fillId="0" borderId="29" xfId="0" applyNumberFormat="1" applyFont="1" applyBorder="1" applyAlignment="1" applyProtection="1">
      <alignment horizontal="center" vertical="center"/>
    </xf>
    <xf numFmtId="4" fontId="1" fillId="0" borderId="31" xfId="0" applyNumberFormat="1" applyFont="1" applyBorder="1" applyAlignment="1" applyProtection="1">
      <alignment horizontal="center" vertical="center"/>
    </xf>
    <xf numFmtId="4" fontId="1" fillId="8" borderId="88" xfId="0" applyNumberFormat="1" applyFont="1" applyFill="1" applyBorder="1" applyAlignment="1" applyProtection="1">
      <alignment horizontal="center" vertical="center"/>
    </xf>
    <xf numFmtId="0" fontId="2" fillId="2" borderId="4" xfId="0" applyFont="1" applyFill="1" applyBorder="1" applyAlignment="1" applyProtection="1">
      <alignment horizontal="center" wrapText="1"/>
      <protection locked="0"/>
    </xf>
    <xf numFmtId="0" fontId="6" fillId="0" borderId="92"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13" fillId="0" borderId="46"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0" xfId="0" applyFont="1" applyBorder="1" applyAlignment="1">
      <alignment horizontal="center" vertical="center" wrapText="1"/>
    </xf>
    <xf numFmtId="0" fontId="25" fillId="0" borderId="0" xfId="0" applyFont="1" applyFill="1" applyBorder="1" applyAlignment="1">
      <alignment horizontal="center" vertical="center"/>
    </xf>
    <xf numFmtId="0" fontId="13" fillId="0" borderId="93" xfId="0" applyFont="1" applyBorder="1" applyAlignment="1">
      <alignment horizontal="center" vertical="center" wrapText="1"/>
    </xf>
    <xf numFmtId="3" fontId="5" fillId="2" borderId="24" xfId="0" applyNumberFormat="1" applyFont="1" applyFill="1" applyBorder="1" applyAlignment="1" applyProtection="1">
      <alignment horizontal="center" vertical="center"/>
      <protection locked="0"/>
    </xf>
    <xf numFmtId="3" fontId="5" fillId="2" borderId="39" xfId="0" applyNumberFormat="1" applyFont="1" applyFill="1" applyBorder="1" applyAlignment="1" applyProtection="1">
      <alignment horizontal="center" vertical="center"/>
      <protection locked="0"/>
    </xf>
    <xf numFmtId="3" fontId="5" fillId="2" borderId="20" xfId="0" applyNumberFormat="1" applyFont="1" applyFill="1" applyBorder="1" applyAlignment="1" applyProtection="1">
      <alignment horizontal="center" vertical="center"/>
      <protection locked="0"/>
    </xf>
    <xf numFmtId="4" fontId="0" fillId="0" borderId="24" xfId="0" applyNumberFormat="1" applyBorder="1" applyAlignment="1" applyProtection="1">
      <alignment horizontal="center" vertical="center"/>
    </xf>
    <xf numFmtId="4" fontId="1" fillId="4" borderId="27" xfId="0" applyNumberFormat="1" applyFont="1" applyFill="1" applyBorder="1" applyAlignment="1" applyProtection="1">
      <alignment horizontal="center" vertical="center"/>
    </xf>
    <xf numFmtId="4" fontId="0" fillId="0" borderId="1" xfId="0" applyNumberFormat="1" applyBorder="1" applyAlignment="1" applyProtection="1">
      <alignment horizontal="center" vertical="center"/>
    </xf>
    <xf numFmtId="4" fontId="1" fillId="4" borderId="29" xfId="0" applyNumberFormat="1" applyFont="1" applyFill="1" applyBorder="1" applyAlignment="1" applyProtection="1">
      <alignment horizontal="center" vertical="center"/>
    </xf>
    <xf numFmtId="4" fontId="0" fillId="0" borderId="30" xfId="0" applyNumberFormat="1" applyBorder="1" applyAlignment="1" applyProtection="1">
      <alignment horizontal="center" vertical="center"/>
    </xf>
    <xf numFmtId="4" fontId="1" fillId="4" borderId="31" xfId="0" applyNumberFormat="1" applyFont="1" applyFill="1" applyBorder="1" applyAlignment="1" applyProtection="1">
      <alignment horizontal="center" vertical="center"/>
    </xf>
    <xf numFmtId="4" fontId="1" fillId="0" borderId="15" xfId="0" applyNumberFormat="1" applyFont="1" applyBorder="1" applyAlignment="1" applyProtection="1">
      <alignment horizontal="center" vertical="center"/>
    </xf>
    <xf numFmtId="4" fontId="1" fillId="11" borderId="13" xfId="0" applyNumberFormat="1" applyFont="1" applyFill="1" applyBorder="1" applyAlignment="1" applyProtection="1">
      <alignment horizontal="center" vertical="center"/>
    </xf>
    <xf numFmtId="4" fontId="1" fillId="0" borderId="0" xfId="0" applyNumberFormat="1" applyFont="1" applyBorder="1" applyAlignment="1" applyProtection="1">
      <alignment horizontal="center" vertical="center"/>
    </xf>
    <xf numFmtId="4" fontId="13" fillId="11" borderId="22" xfId="0" applyNumberFormat="1" applyFont="1" applyFill="1" applyBorder="1" applyAlignment="1" applyProtection="1">
      <alignment horizontal="center" vertical="center"/>
    </xf>
    <xf numFmtId="0" fontId="2" fillId="2" borderId="2" xfId="0" applyFont="1" applyFill="1" applyBorder="1" applyAlignment="1" applyProtection="1">
      <alignment horizontal="center" wrapText="1"/>
      <protection locked="0"/>
    </xf>
    <xf numFmtId="4" fontId="5" fillId="2" borderId="61" xfId="0" applyNumberFormat="1" applyFont="1" applyFill="1" applyBorder="1" applyAlignment="1" applyProtection="1">
      <alignment vertical="center"/>
      <protection locked="0"/>
    </xf>
    <xf numFmtId="4" fontId="5" fillId="2" borderId="4" xfId="0" applyNumberFormat="1" applyFont="1" applyFill="1" applyBorder="1" applyAlignment="1" applyProtection="1">
      <alignment vertical="center"/>
      <protection locked="0"/>
    </xf>
    <xf numFmtId="0" fontId="2" fillId="2" borderId="40" xfId="0" applyFont="1" applyFill="1" applyBorder="1" applyAlignment="1" applyProtection="1">
      <alignment horizontal="right" wrapText="1"/>
      <protection locked="0"/>
    </xf>
    <xf numFmtId="0" fontId="2" fillId="2" borderId="42" xfId="0" applyFont="1" applyFill="1" applyBorder="1" applyAlignment="1" applyProtection="1">
      <alignment horizontal="right" wrapText="1"/>
      <protection locked="0"/>
    </xf>
    <xf numFmtId="4" fontId="1" fillId="2" borderId="40" xfId="0" applyNumberFormat="1" applyFont="1" applyFill="1" applyBorder="1" applyAlignment="1" applyProtection="1">
      <alignment horizontal="right"/>
      <protection locked="0"/>
    </xf>
    <xf numFmtId="4" fontId="1" fillId="2" borderId="42" xfId="0" applyNumberFormat="1" applyFont="1" applyFill="1" applyBorder="1" applyAlignment="1" applyProtection="1">
      <alignment horizontal="right"/>
      <protection locked="0"/>
    </xf>
    <xf numFmtId="4" fontId="1" fillId="9" borderId="89" xfId="0" applyNumberFormat="1" applyFont="1" applyFill="1" applyBorder="1" applyAlignment="1" applyProtection="1">
      <alignment horizontal="center" vertical="center"/>
    </xf>
    <xf numFmtId="4" fontId="1" fillId="9" borderId="19" xfId="0" applyNumberFormat="1" applyFont="1" applyFill="1" applyBorder="1" applyAlignment="1" applyProtection="1">
      <alignment horizontal="center" vertical="center"/>
    </xf>
    <xf numFmtId="4" fontId="1" fillId="9" borderId="15" xfId="0" applyNumberFormat="1" applyFont="1" applyFill="1" applyBorder="1" applyAlignment="1" applyProtection="1">
      <alignment horizontal="center" vertical="center"/>
    </xf>
    <xf numFmtId="4" fontId="1" fillId="9" borderId="21" xfId="0" applyNumberFormat="1" applyFont="1" applyFill="1" applyBorder="1" applyAlignment="1" applyProtection="1">
      <alignment horizontal="center" vertical="center"/>
    </xf>
    <xf numFmtId="0" fontId="33" fillId="0" borderId="1"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center" vertical="center" wrapText="1"/>
      <protection locked="0"/>
    </xf>
    <xf numFmtId="0" fontId="0" fillId="0" borderId="0" xfId="0" applyAlignment="1">
      <alignment vertical="center" wrapText="1"/>
    </xf>
    <xf numFmtId="0" fontId="0" fillId="0" borderId="0" xfId="0" applyAlignment="1">
      <alignment vertical="center"/>
    </xf>
    <xf numFmtId="164" fontId="0" fillId="0" borderId="0" xfId="0" applyNumberFormat="1" applyFill="1" applyBorder="1" applyProtection="1"/>
    <xf numFmtId="165" fontId="27" fillId="13" borderId="16" xfId="0" applyNumberFormat="1" applyFont="1" applyFill="1" applyBorder="1" applyAlignment="1" applyProtection="1">
      <alignment horizontal="center" vertical="center"/>
    </xf>
    <xf numFmtId="4" fontId="1" fillId="0" borderId="0" xfId="0" applyNumberFormat="1" applyFont="1" applyBorder="1" applyProtection="1"/>
    <xf numFmtId="165" fontId="27" fillId="9" borderId="16" xfId="0" applyNumberFormat="1" applyFont="1" applyFill="1" applyBorder="1" applyAlignment="1" applyProtection="1">
      <alignment horizontal="center" vertical="center"/>
    </xf>
    <xf numFmtId="4" fontId="0" fillId="2" borderId="24" xfId="0" applyNumberFormat="1" applyFill="1" applyBorder="1" applyAlignment="1" applyProtection="1">
      <alignment horizontal="center" vertical="center"/>
      <protection locked="0"/>
    </xf>
    <xf numFmtId="4" fontId="0" fillId="2" borderId="63" xfId="0" applyNumberFormat="1" applyFill="1" applyBorder="1" applyAlignment="1" applyProtection="1">
      <alignment horizontal="center" vertical="center"/>
      <protection locked="0"/>
    </xf>
    <xf numFmtId="4" fontId="0" fillId="2" borderId="39" xfId="0" applyNumberFormat="1" applyFill="1" applyBorder="1" applyAlignment="1" applyProtection="1">
      <alignment horizontal="center" vertical="center"/>
      <protection locked="0"/>
    </xf>
    <xf numFmtId="4" fontId="0" fillId="2" borderId="1" xfId="0" applyNumberFormat="1" applyFill="1" applyBorder="1" applyAlignment="1" applyProtection="1">
      <alignment horizontal="center" vertical="center"/>
      <protection locked="0"/>
    </xf>
    <xf numFmtId="4" fontId="0" fillId="2" borderId="28" xfId="0" applyNumberFormat="1" applyFill="1" applyBorder="1" applyAlignment="1" applyProtection="1">
      <alignment horizontal="center" vertical="center"/>
      <protection locked="0"/>
    </xf>
    <xf numFmtId="4" fontId="0" fillId="2" borderId="20" xfId="0" applyNumberFormat="1" applyFill="1" applyBorder="1" applyAlignment="1" applyProtection="1">
      <alignment horizontal="center" vertical="center"/>
      <protection locked="0"/>
    </xf>
    <xf numFmtId="4" fontId="0" fillId="2" borderId="73" xfId="0" applyNumberFormat="1" applyFill="1" applyBorder="1" applyAlignment="1" applyProtection="1">
      <alignment horizontal="center" vertical="center"/>
      <protection locked="0"/>
    </xf>
    <xf numFmtId="4" fontId="0" fillId="2" borderId="30" xfId="0" applyNumberFormat="1" applyFill="1" applyBorder="1" applyAlignment="1" applyProtection="1">
      <alignment horizontal="center" vertical="center"/>
      <protection locked="0"/>
    </xf>
    <xf numFmtId="4" fontId="0" fillId="2" borderId="55" xfId="0" applyNumberFormat="1" applyFill="1" applyBorder="1" applyAlignment="1" applyProtection="1">
      <alignment horizontal="center" vertical="center"/>
      <protection locked="0"/>
    </xf>
    <xf numFmtId="4" fontId="13" fillId="11" borderId="90" xfId="0" applyNumberFormat="1" applyFont="1" applyFill="1" applyBorder="1" applyAlignment="1" applyProtection="1">
      <alignment horizontal="center" vertical="center"/>
      <protection locked="0"/>
    </xf>
    <xf numFmtId="4" fontId="13" fillId="11" borderId="23" xfId="0" applyNumberFormat="1" applyFont="1" applyFill="1" applyBorder="1" applyAlignment="1" applyProtection="1">
      <alignment horizontal="center" vertical="center"/>
      <protection locked="0"/>
    </xf>
    <xf numFmtId="4" fontId="13" fillId="2" borderId="5" xfId="0" applyNumberFormat="1" applyFont="1" applyFill="1" applyBorder="1" applyAlignment="1" applyProtection="1">
      <alignment horizontal="center" vertical="center"/>
      <protection locked="0"/>
    </xf>
    <xf numFmtId="0" fontId="0" fillId="2" borderId="100" xfId="0" applyFill="1" applyBorder="1" applyAlignment="1">
      <alignment horizontal="center" vertical="center"/>
    </xf>
    <xf numFmtId="0" fontId="0" fillId="2" borderId="101" xfId="0" applyFill="1" applyBorder="1" applyAlignment="1">
      <alignment horizontal="center" vertical="center"/>
    </xf>
    <xf numFmtId="0" fontId="0" fillId="2" borderId="102" xfId="0" applyFill="1" applyBorder="1" applyAlignment="1">
      <alignment horizontal="center" vertical="center"/>
    </xf>
    <xf numFmtId="0" fontId="0" fillId="20" borderId="98" xfId="0" applyFill="1" applyBorder="1" applyAlignment="1">
      <alignment horizontal="left" vertical="top" wrapText="1"/>
    </xf>
    <xf numFmtId="0" fontId="0" fillId="20" borderId="0" xfId="0" applyFill="1" applyBorder="1" applyAlignment="1">
      <alignment horizontal="left" vertical="top" wrapText="1"/>
    </xf>
    <xf numFmtId="0" fontId="0" fillId="20" borderId="99" xfId="0" applyFill="1" applyBorder="1" applyAlignment="1">
      <alignment horizontal="left" vertical="top" wrapText="1"/>
    </xf>
    <xf numFmtId="0" fontId="0" fillId="16" borderId="95" xfId="0" applyFill="1" applyBorder="1" applyAlignment="1">
      <alignment horizontal="justify" vertical="top" wrapText="1"/>
    </xf>
    <xf numFmtId="0" fontId="0" fillId="16" borderId="96" xfId="0" applyFill="1" applyBorder="1" applyAlignment="1">
      <alignment horizontal="justify" vertical="top" wrapText="1"/>
    </xf>
    <xf numFmtId="0" fontId="0" fillId="16" borderId="97" xfId="0" applyFill="1" applyBorder="1" applyAlignment="1">
      <alignment horizontal="justify" vertical="top" wrapText="1"/>
    </xf>
    <xf numFmtId="0" fontId="0" fillId="16" borderId="98" xfId="0" applyFill="1" applyBorder="1" applyAlignment="1">
      <alignment horizontal="justify" vertical="top" wrapText="1"/>
    </xf>
    <xf numFmtId="0" fontId="0" fillId="16" borderId="0" xfId="0" applyFill="1" applyBorder="1" applyAlignment="1">
      <alignment horizontal="justify" vertical="top" wrapText="1"/>
    </xf>
    <xf numFmtId="0" fontId="0" fillId="16" borderId="99" xfId="0" applyFill="1" applyBorder="1" applyAlignment="1">
      <alignment horizontal="justify" vertical="top" wrapText="1"/>
    </xf>
    <xf numFmtId="0" fontId="0" fillId="12" borderId="98" xfId="0" applyFill="1" applyBorder="1" applyAlignment="1">
      <alignment horizontal="left" vertical="top" wrapText="1"/>
    </xf>
    <xf numFmtId="0" fontId="0" fillId="12" borderId="0" xfId="0" applyFill="1" applyBorder="1" applyAlignment="1">
      <alignment horizontal="left" vertical="top" wrapText="1"/>
    </xf>
    <xf numFmtId="0" fontId="0" fillId="12" borderId="99" xfId="0" applyFill="1" applyBorder="1" applyAlignment="1">
      <alignment horizontal="left" vertical="top" wrapText="1"/>
    </xf>
    <xf numFmtId="0" fontId="0" fillId="11" borderId="98" xfId="0" applyFill="1" applyBorder="1" applyAlignment="1">
      <alignment horizontal="left" wrapText="1"/>
    </xf>
    <xf numFmtId="0" fontId="0" fillId="11" borderId="0" xfId="0" applyFill="1" applyBorder="1" applyAlignment="1">
      <alignment horizontal="left" wrapText="1"/>
    </xf>
    <xf numFmtId="0" fontId="0" fillId="11" borderId="99" xfId="0" applyFill="1" applyBorder="1" applyAlignment="1">
      <alignment horizontal="left" wrapText="1"/>
    </xf>
    <xf numFmtId="0" fontId="0" fillId="14" borderId="98" xfId="0" applyFill="1" applyBorder="1" applyAlignment="1">
      <alignment horizontal="left" wrapText="1"/>
    </xf>
    <xf numFmtId="0" fontId="0" fillId="14" borderId="0" xfId="0" applyFill="1" applyBorder="1" applyAlignment="1">
      <alignment horizontal="left" wrapText="1"/>
    </xf>
    <xf numFmtId="0" fontId="0" fillId="14" borderId="99" xfId="0" applyFill="1" applyBorder="1" applyAlignment="1">
      <alignment horizontal="left" wrapText="1"/>
    </xf>
    <xf numFmtId="0" fontId="0" fillId="17" borderId="98" xfId="0" applyFill="1" applyBorder="1" applyAlignment="1">
      <alignment horizontal="left" vertical="top" wrapText="1"/>
    </xf>
    <xf numFmtId="0" fontId="0" fillId="17" borderId="0" xfId="0" applyFill="1" applyBorder="1" applyAlignment="1">
      <alignment horizontal="left" vertical="top" wrapText="1"/>
    </xf>
    <xf numFmtId="0" fontId="0" fillId="17" borderId="99" xfId="0" applyFill="1" applyBorder="1" applyAlignment="1">
      <alignment horizontal="left" vertical="top" wrapText="1"/>
    </xf>
    <xf numFmtId="0" fontId="0" fillId="18" borderId="98" xfId="0" applyFill="1" applyBorder="1" applyAlignment="1">
      <alignment horizontal="left" vertical="top" wrapText="1"/>
    </xf>
    <xf numFmtId="0" fontId="0" fillId="18" borderId="0" xfId="0" applyFill="1" applyBorder="1" applyAlignment="1">
      <alignment horizontal="left" vertical="top" wrapText="1"/>
    </xf>
    <xf numFmtId="0" fontId="0" fillId="18" borderId="99" xfId="0" applyFill="1" applyBorder="1" applyAlignment="1">
      <alignment horizontal="left" vertical="top" wrapText="1"/>
    </xf>
    <xf numFmtId="0" fontId="0" fillId="19" borderId="98" xfId="0" applyFill="1" applyBorder="1" applyAlignment="1">
      <alignment horizontal="left" vertical="top" wrapText="1"/>
    </xf>
    <xf numFmtId="0" fontId="0" fillId="19" borderId="0" xfId="0" applyFill="1" applyBorder="1" applyAlignment="1">
      <alignment horizontal="left" vertical="top" wrapText="1"/>
    </xf>
    <xf numFmtId="0" fontId="0" fillId="19" borderId="99" xfId="0" applyFill="1" applyBorder="1" applyAlignment="1">
      <alignment horizontal="left" vertical="top" wrapText="1"/>
    </xf>
    <xf numFmtId="0" fontId="22" fillId="13" borderId="56" xfId="0" applyFont="1" applyFill="1" applyBorder="1" applyAlignment="1" applyProtection="1">
      <alignment horizontal="center" vertical="center" wrapText="1"/>
      <protection locked="0"/>
    </xf>
    <xf numFmtId="0" fontId="22" fillId="13" borderId="14" xfId="0" applyFont="1" applyFill="1" applyBorder="1" applyAlignment="1" applyProtection="1">
      <alignment horizontal="center" vertical="center" wrapText="1"/>
      <protection locked="0"/>
    </xf>
    <xf numFmtId="0" fontId="22" fillId="13" borderId="57" xfId="0" applyFont="1" applyFill="1" applyBorder="1" applyAlignment="1" applyProtection="1">
      <alignment horizontal="center" vertical="center" wrapText="1"/>
      <protection locked="0"/>
    </xf>
    <xf numFmtId="0" fontId="22" fillId="13" borderId="34" xfId="0" applyFont="1" applyFill="1" applyBorder="1" applyAlignment="1" applyProtection="1">
      <alignment horizontal="center" vertical="center" wrapText="1"/>
      <protection locked="0"/>
    </xf>
    <xf numFmtId="0" fontId="22" fillId="13" borderId="0" xfId="0" applyFont="1" applyFill="1" applyBorder="1" applyAlignment="1" applyProtection="1">
      <alignment horizontal="center" vertical="center" wrapText="1"/>
      <protection locked="0"/>
    </xf>
    <xf numFmtId="0" fontId="22" fillId="13" borderId="81" xfId="0" applyFont="1" applyFill="1" applyBorder="1" applyAlignment="1" applyProtection="1">
      <alignment horizontal="center" vertical="center" wrapText="1"/>
      <protection locked="0"/>
    </xf>
    <xf numFmtId="0" fontId="22" fillId="13" borderId="58" xfId="0" applyFont="1" applyFill="1" applyBorder="1" applyAlignment="1" applyProtection="1">
      <alignment horizontal="center" vertical="center" wrapText="1"/>
      <protection locked="0"/>
    </xf>
    <xf numFmtId="0" fontId="22" fillId="13" borderId="59" xfId="0" applyFont="1" applyFill="1" applyBorder="1" applyAlignment="1" applyProtection="1">
      <alignment horizontal="center" vertical="center" wrapText="1"/>
      <protection locked="0"/>
    </xf>
    <xf numFmtId="0" fontId="22" fillId="13" borderId="35" xfId="0" applyFont="1" applyFill="1" applyBorder="1" applyAlignment="1" applyProtection="1">
      <alignment horizontal="center" vertical="center" wrapText="1"/>
      <protection locked="0"/>
    </xf>
    <xf numFmtId="0" fontId="11" fillId="0" borderId="12" xfId="0" applyFont="1" applyBorder="1" applyAlignment="1" applyProtection="1">
      <alignment horizontal="right" vertical="center" wrapText="1"/>
    </xf>
    <xf numFmtId="0" fontId="11" fillId="0" borderId="47" xfId="0" applyFont="1" applyBorder="1" applyAlignment="1" applyProtection="1">
      <alignment horizontal="right" vertical="center" wrapText="1"/>
    </xf>
    <xf numFmtId="0" fontId="2" fillId="2" borderId="9" xfId="0" applyFont="1" applyFill="1" applyBorder="1" applyAlignment="1" applyProtection="1">
      <alignment horizontal="center" wrapText="1"/>
      <protection locked="0"/>
    </xf>
    <xf numFmtId="0" fontId="2" fillId="2" borderId="2" xfId="0" applyFont="1" applyFill="1" applyBorder="1" applyAlignment="1" applyProtection="1">
      <alignment horizontal="center" wrapText="1"/>
      <protection locked="0"/>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6" borderId="56" xfId="0" applyFont="1" applyFill="1" applyBorder="1" applyAlignment="1">
      <alignment horizontal="center" vertical="center"/>
    </xf>
    <xf numFmtId="0" fontId="20" fillId="6" borderId="14" xfId="0" applyFont="1" applyFill="1" applyBorder="1" applyAlignment="1">
      <alignment horizontal="center" vertical="center"/>
    </xf>
    <xf numFmtId="0" fontId="20" fillId="6" borderId="57" xfId="0" applyFont="1" applyFill="1" applyBorder="1" applyAlignment="1">
      <alignment horizontal="center" vertical="center"/>
    </xf>
    <xf numFmtId="0" fontId="20" fillId="6" borderId="58" xfId="0" applyFont="1" applyFill="1" applyBorder="1" applyAlignment="1">
      <alignment horizontal="center" vertical="center"/>
    </xf>
    <xf numFmtId="0" fontId="20" fillId="6" borderId="59" xfId="0" applyFont="1" applyFill="1" applyBorder="1" applyAlignment="1">
      <alignment horizontal="center" vertical="center"/>
    </xf>
    <xf numFmtId="0" fontId="20" fillId="6" borderId="35" xfId="0" applyFont="1" applyFill="1" applyBorder="1" applyAlignment="1">
      <alignment horizontal="center" vertical="center"/>
    </xf>
    <xf numFmtId="0" fontId="13" fillId="0" borderId="58"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35" xfId="0" applyFont="1" applyBorder="1" applyAlignment="1">
      <alignment horizontal="center" vertical="center" wrapText="1"/>
    </xf>
    <xf numFmtId="4" fontId="5" fillId="2" borderId="85" xfId="0" applyNumberFormat="1" applyFont="1" applyFill="1" applyBorder="1" applyAlignment="1" applyProtection="1">
      <alignment horizontal="center" vertical="center"/>
      <protection locked="0"/>
    </xf>
    <xf numFmtId="4" fontId="5" fillId="2" borderId="33" xfId="0" applyNumberFormat="1" applyFont="1" applyFill="1" applyBorder="1" applyAlignment="1" applyProtection="1">
      <alignment horizontal="center" vertical="center"/>
      <protection locked="0"/>
    </xf>
    <xf numFmtId="0" fontId="30" fillId="0" borderId="82" xfId="0" applyFont="1" applyFill="1" applyBorder="1" applyAlignment="1" applyProtection="1">
      <alignment horizontal="center" vertical="center" wrapText="1"/>
      <protection locked="0"/>
    </xf>
    <xf numFmtId="0" fontId="30" fillId="0" borderId="60" xfId="0" applyFont="1" applyFill="1" applyBorder="1" applyAlignment="1" applyProtection="1">
      <alignment horizontal="center" vertical="center" wrapText="1"/>
      <protection locked="0"/>
    </xf>
    <xf numFmtId="3" fontId="32" fillId="2" borderId="94" xfId="0" applyNumberFormat="1" applyFont="1" applyFill="1" applyBorder="1" applyAlignment="1" applyProtection="1">
      <alignment horizontal="center" vertical="center"/>
      <protection locked="0"/>
    </xf>
    <xf numFmtId="3" fontId="32" fillId="2" borderId="60" xfId="0" applyNumberFormat="1" applyFont="1" applyFill="1" applyBorder="1" applyAlignment="1" applyProtection="1">
      <alignment horizontal="center" vertical="center"/>
      <protection locked="0"/>
    </xf>
    <xf numFmtId="0" fontId="6" fillId="0" borderId="11" xfId="0" applyFont="1" applyBorder="1" applyAlignment="1" applyProtection="1">
      <alignment horizontal="center" vertical="center" wrapText="1"/>
      <protection locked="0"/>
    </xf>
    <xf numFmtId="4" fontId="6" fillId="0" borderId="43" xfId="0" applyNumberFormat="1" applyFont="1" applyBorder="1" applyAlignment="1" applyProtection="1">
      <alignment horizontal="center" vertical="center"/>
      <protection locked="0"/>
    </xf>
    <xf numFmtId="4" fontId="6" fillId="0" borderId="35" xfId="0" applyNumberFormat="1" applyFont="1" applyBorder="1" applyAlignment="1" applyProtection="1">
      <alignment horizontal="center" vertical="center"/>
      <protection locked="0"/>
    </xf>
    <xf numFmtId="0" fontId="1" fillId="0" borderId="83" xfId="0" applyFont="1" applyBorder="1" applyAlignment="1">
      <alignment horizontal="center" vertical="center"/>
    </xf>
    <xf numFmtId="0" fontId="1" fillId="0" borderId="19" xfId="0" applyFont="1" applyBorder="1" applyAlignment="1">
      <alignment horizontal="center" vertical="center"/>
    </xf>
    <xf numFmtId="4" fontId="5" fillId="2" borderId="84" xfId="0" applyNumberFormat="1" applyFont="1" applyFill="1" applyBorder="1" applyAlignment="1" applyProtection="1">
      <alignment vertical="center"/>
      <protection locked="0"/>
    </xf>
    <xf numFmtId="4" fontId="5" fillId="2" borderId="45" xfId="0" applyNumberFormat="1" applyFont="1" applyFill="1" applyBorder="1" applyAlignment="1" applyProtection="1">
      <alignment vertical="center"/>
      <protection locked="0"/>
    </xf>
    <xf numFmtId="4" fontId="5" fillId="2" borderId="61" xfId="0" applyNumberFormat="1" applyFont="1" applyFill="1" applyBorder="1" applyAlignment="1" applyProtection="1">
      <alignment vertical="center"/>
      <protection locked="0"/>
    </xf>
    <xf numFmtId="4" fontId="5" fillId="2" borderId="4" xfId="0" applyNumberFormat="1" applyFont="1" applyFill="1" applyBorder="1" applyAlignment="1" applyProtection="1">
      <alignment vertical="center"/>
      <protection locked="0"/>
    </xf>
    <xf numFmtId="4" fontId="16" fillId="0" borderId="93" xfId="0" applyNumberFormat="1" applyFont="1" applyFill="1" applyBorder="1" applyAlignment="1" applyProtection="1">
      <alignment horizontal="center" vertical="center" wrapText="1"/>
      <protection hidden="1"/>
    </xf>
    <xf numFmtId="0" fontId="13" fillId="0" borderId="93" xfId="0" applyFont="1" applyBorder="1" applyAlignment="1" applyProtection="1">
      <alignment horizontal="right" vertical="center" wrapText="1"/>
    </xf>
    <xf numFmtId="4" fontId="11" fillId="0" borderId="93" xfId="0" applyNumberFormat="1" applyFont="1" applyBorder="1" applyAlignment="1" applyProtection="1">
      <alignment horizontal="right" vertical="center" wrapText="1"/>
    </xf>
    <xf numFmtId="0" fontId="1" fillId="0" borderId="75" xfId="0" applyFont="1" applyBorder="1" applyAlignment="1">
      <alignment horizontal="center"/>
    </xf>
    <xf numFmtId="0" fontId="1" fillId="0" borderId="65" xfId="0" applyFont="1" applyBorder="1" applyAlignment="1">
      <alignment horizontal="center"/>
    </xf>
    <xf numFmtId="0" fontId="1" fillId="0" borderId="76" xfId="0" applyFont="1" applyBorder="1" applyAlignment="1">
      <alignment horizontal="center"/>
    </xf>
    <xf numFmtId="0" fontId="9" fillId="0" borderId="0" xfId="0" applyFont="1" applyBorder="1" applyAlignment="1" applyProtection="1">
      <alignment horizontal="center"/>
      <protection locked="0"/>
    </xf>
    <xf numFmtId="4" fontId="31" fillId="6" borderId="56" xfId="0" applyNumberFormat="1" applyFont="1" applyFill="1" applyBorder="1" applyAlignment="1">
      <alignment horizontal="center" vertical="center"/>
    </xf>
    <xf numFmtId="4" fontId="31" fillId="6" borderId="57" xfId="0" applyNumberFormat="1" applyFont="1" applyFill="1" applyBorder="1" applyAlignment="1">
      <alignment horizontal="center" vertical="center"/>
    </xf>
    <xf numFmtId="4" fontId="31" fillId="6" borderId="58" xfId="0" applyNumberFormat="1" applyFont="1" applyFill="1" applyBorder="1" applyAlignment="1">
      <alignment horizontal="center" vertical="center"/>
    </xf>
    <xf numFmtId="4" fontId="31" fillId="6" borderId="35" xfId="0" applyNumberFormat="1" applyFont="1" applyFill="1" applyBorder="1" applyAlignment="1">
      <alignment horizontal="center" vertical="center"/>
    </xf>
    <xf numFmtId="4" fontId="31" fillId="6" borderId="79" xfId="0" applyNumberFormat="1" applyFont="1" applyFill="1" applyBorder="1" applyAlignment="1">
      <alignment horizontal="center" vertical="center"/>
    </xf>
    <xf numFmtId="4" fontId="31" fillId="6" borderId="80" xfId="0" applyNumberFormat="1" applyFont="1" applyFill="1" applyBorder="1" applyAlignment="1">
      <alignment horizontal="center" vertical="center"/>
    </xf>
    <xf numFmtId="4" fontId="9" fillId="2" borderId="94" xfId="0" applyNumberFormat="1" applyFont="1" applyFill="1" applyBorder="1" applyAlignment="1" applyProtection="1">
      <alignment horizontal="center" vertical="center"/>
      <protection locked="0"/>
    </xf>
    <xf numFmtId="4" fontId="9" fillId="2" borderId="82" xfId="0" applyNumberFormat="1" applyFont="1" applyFill="1" applyBorder="1" applyAlignment="1" applyProtection="1">
      <alignment horizontal="center" vertical="center"/>
      <protection locked="0"/>
    </xf>
    <xf numFmtId="4" fontId="9" fillId="2" borderId="60" xfId="0" applyNumberFormat="1" applyFont="1" applyFill="1" applyBorder="1" applyAlignment="1" applyProtection="1">
      <alignment horizontal="center" vertical="center"/>
      <protection locked="0"/>
    </xf>
    <xf numFmtId="4" fontId="17" fillId="2" borderId="48" xfId="0" applyNumberFormat="1" applyFont="1" applyFill="1" applyBorder="1" applyAlignment="1">
      <alignment horizontal="center" vertical="center" wrapText="1"/>
    </xf>
    <xf numFmtId="4" fontId="17" fillId="2" borderId="49" xfId="0" applyNumberFormat="1" applyFont="1" applyFill="1" applyBorder="1" applyAlignment="1">
      <alignment horizontal="center" vertical="center" wrapText="1"/>
    </xf>
    <xf numFmtId="4" fontId="17" fillId="2" borderId="50" xfId="0" applyNumberFormat="1" applyFont="1" applyFill="1" applyBorder="1" applyAlignment="1">
      <alignment horizontal="center" vertical="center" wrapText="1"/>
    </xf>
    <xf numFmtId="4" fontId="17" fillId="2" borderId="51" xfId="0" applyNumberFormat="1" applyFont="1" applyFill="1" applyBorder="1" applyAlignment="1">
      <alignment horizontal="center" vertical="center" wrapText="1"/>
    </xf>
    <xf numFmtId="4" fontId="17" fillId="2" borderId="52" xfId="0" applyNumberFormat="1" applyFont="1" applyFill="1" applyBorder="1" applyAlignment="1">
      <alignment horizontal="center" vertical="center" wrapText="1"/>
    </xf>
    <xf numFmtId="4" fontId="17" fillId="2" borderId="53" xfId="0" applyNumberFormat="1" applyFont="1" applyFill="1" applyBorder="1" applyAlignment="1">
      <alignment horizontal="center" vertical="center" wrapText="1"/>
    </xf>
    <xf numFmtId="4" fontId="29" fillId="0" borderId="7" xfId="0" applyNumberFormat="1" applyFont="1" applyFill="1" applyBorder="1" applyAlignment="1" applyProtection="1">
      <alignment horizontal="center" vertical="center" wrapText="1"/>
    </xf>
    <xf numFmtId="4" fontId="29" fillId="0" borderId="8" xfId="0" applyNumberFormat="1" applyFont="1" applyFill="1" applyBorder="1" applyAlignment="1" applyProtection="1">
      <alignment horizontal="center" vertical="center" wrapText="1"/>
    </xf>
    <xf numFmtId="4" fontId="29" fillId="0" borderId="17" xfId="0" applyNumberFormat="1" applyFont="1" applyFill="1" applyBorder="1" applyAlignment="1" applyProtection="1">
      <alignment horizontal="center" vertical="center" wrapText="1"/>
    </xf>
    <xf numFmtId="0" fontId="14" fillId="8" borderId="34" xfId="0" applyFont="1" applyFill="1" applyBorder="1" applyAlignment="1">
      <alignment horizontal="center" vertical="center" wrapText="1"/>
    </xf>
    <xf numFmtId="0" fontId="14" fillId="8" borderId="0" xfId="0" applyFont="1" applyFill="1" applyBorder="1" applyAlignment="1">
      <alignment horizontal="center" vertical="center" wrapText="1"/>
    </xf>
    <xf numFmtId="0" fontId="14" fillId="8" borderId="81" xfId="0" applyFont="1" applyFill="1" applyBorder="1" applyAlignment="1">
      <alignment horizontal="center" vertical="center" wrapText="1"/>
    </xf>
    <xf numFmtId="4" fontId="26" fillId="0" borderId="56" xfId="0" applyNumberFormat="1" applyFont="1" applyBorder="1" applyAlignment="1" applyProtection="1">
      <alignment horizontal="center" vertical="center"/>
    </xf>
    <xf numFmtId="4" fontId="26" fillId="0" borderId="14" xfId="0" applyNumberFormat="1" applyFont="1" applyBorder="1" applyAlignment="1" applyProtection="1">
      <alignment horizontal="center" vertical="center"/>
    </xf>
    <xf numFmtId="4" fontId="26" fillId="0" borderId="57" xfId="0" applyNumberFormat="1" applyFont="1" applyBorder="1" applyAlignment="1" applyProtection="1">
      <alignment horizontal="center" vertical="center"/>
    </xf>
    <xf numFmtId="4" fontId="26" fillId="0" borderId="58" xfId="0" applyNumberFormat="1" applyFont="1" applyBorder="1" applyAlignment="1" applyProtection="1">
      <alignment horizontal="center" vertical="center"/>
    </xf>
    <xf numFmtId="4" fontId="26" fillId="0" borderId="59" xfId="0" applyNumberFormat="1" applyFont="1" applyBorder="1" applyAlignment="1" applyProtection="1">
      <alignment horizontal="center" vertical="center"/>
    </xf>
    <xf numFmtId="4" fontId="26" fillId="0" borderId="35" xfId="0" applyNumberFormat="1" applyFont="1" applyBorder="1" applyAlignment="1" applyProtection="1">
      <alignment horizontal="center" vertical="center"/>
    </xf>
    <xf numFmtId="4" fontId="30" fillId="3" borderId="26" xfId="0" applyNumberFormat="1" applyFont="1" applyFill="1" applyBorder="1" applyAlignment="1">
      <alignment horizontal="center" vertical="center"/>
    </xf>
    <xf numFmtId="4" fontId="30" fillId="3" borderId="78" xfId="0" applyNumberFormat="1" applyFont="1" applyFill="1" applyBorder="1" applyAlignment="1">
      <alignment horizontal="center" vertical="center"/>
    </xf>
    <xf numFmtId="165" fontId="30" fillId="0" borderId="56" xfId="0" applyNumberFormat="1" applyFont="1" applyBorder="1" applyAlignment="1" applyProtection="1">
      <alignment horizontal="center" vertical="center"/>
    </xf>
    <xf numFmtId="165" fontId="30" fillId="0" borderId="14" xfId="0" applyNumberFormat="1" applyFont="1" applyBorder="1" applyAlignment="1" applyProtection="1">
      <alignment horizontal="center" vertical="center"/>
    </xf>
    <xf numFmtId="165" fontId="30" fillId="0" borderId="57" xfId="0" applyNumberFormat="1" applyFont="1" applyBorder="1" applyAlignment="1" applyProtection="1">
      <alignment horizontal="center" vertical="center"/>
    </xf>
    <xf numFmtId="165" fontId="30" fillId="0" borderId="58" xfId="0" applyNumberFormat="1" applyFont="1" applyBorder="1" applyAlignment="1" applyProtection="1">
      <alignment horizontal="center" vertical="center"/>
    </xf>
    <xf numFmtId="165" fontId="30" fillId="0" borderId="59" xfId="0" applyNumberFormat="1" applyFont="1" applyBorder="1" applyAlignment="1" applyProtection="1">
      <alignment horizontal="center" vertical="center"/>
    </xf>
    <xf numFmtId="165" fontId="30" fillId="0" borderId="35" xfId="0" applyNumberFormat="1" applyFont="1" applyBorder="1" applyAlignment="1" applyProtection="1">
      <alignment horizontal="center" vertical="center"/>
    </xf>
    <xf numFmtId="165" fontId="27" fillId="0" borderId="79" xfId="0" applyNumberFormat="1" applyFont="1" applyBorder="1" applyAlignment="1" applyProtection="1">
      <alignment horizontal="center" vertical="center"/>
    </xf>
    <xf numFmtId="165" fontId="27" fillId="0" borderId="80" xfId="0" applyNumberFormat="1" applyFont="1" applyBorder="1" applyAlignment="1" applyProtection="1">
      <alignment horizontal="center" vertical="center"/>
    </xf>
    <xf numFmtId="0" fontId="2" fillId="0" borderId="18" xfId="0" applyFont="1" applyBorder="1" applyAlignment="1">
      <alignment horizontal="right" vertical="center" wrapText="1"/>
    </xf>
    <xf numFmtId="0" fontId="2" fillId="0" borderId="82" xfId="0" applyFont="1" applyBorder="1" applyAlignment="1">
      <alignment horizontal="right" vertical="center" wrapText="1"/>
    </xf>
    <xf numFmtId="0" fontId="2" fillId="0" borderId="19" xfId="0" applyFont="1" applyBorder="1" applyAlignment="1">
      <alignment horizontal="right" vertical="center" wrapText="1"/>
    </xf>
    <xf numFmtId="4" fontId="5" fillId="2" borderId="61" xfId="0" applyNumberFormat="1" applyFont="1" applyFill="1" applyBorder="1" applyAlignment="1" applyProtection="1">
      <alignment horizontal="center" vertical="center"/>
      <protection locked="0"/>
    </xf>
    <xf numFmtId="4" fontId="5" fillId="2" borderId="4" xfId="0" applyNumberFormat="1" applyFont="1" applyFill="1" applyBorder="1" applyAlignment="1" applyProtection="1">
      <alignment horizontal="center" vertical="center"/>
      <protection locked="0"/>
    </xf>
    <xf numFmtId="0" fontId="6" fillId="5" borderId="7" xfId="0" applyFont="1" applyFill="1" applyBorder="1" applyAlignment="1">
      <alignment horizontal="center" vertical="center" wrapText="1"/>
    </xf>
    <xf numFmtId="0" fontId="6" fillId="5" borderId="17" xfId="0" applyFont="1" applyFill="1" applyBorder="1" applyAlignment="1">
      <alignment horizontal="center" vertical="center" wrapText="1"/>
    </xf>
    <xf numFmtId="4" fontId="18" fillId="5" borderId="7" xfId="0" applyNumberFormat="1" applyFont="1" applyFill="1" applyBorder="1" applyAlignment="1">
      <alignment horizontal="center" vertical="center" wrapText="1"/>
    </xf>
    <xf numFmtId="0" fontId="18" fillId="5" borderId="17" xfId="0" applyFont="1" applyFill="1" applyBorder="1" applyAlignment="1">
      <alignment horizontal="center" vertical="center" wrapText="1"/>
    </xf>
    <xf numFmtId="2" fontId="18" fillId="5" borderId="7" xfId="0" applyNumberFormat="1" applyFont="1" applyFill="1" applyBorder="1" applyAlignment="1">
      <alignment horizontal="center" vertical="center" wrapText="1"/>
    </xf>
    <xf numFmtId="2" fontId="18" fillId="5" borderId="17" xfId="0" applyNumberFormat="1" applyFont="1" applyFill="1" applyBorder="1" applyAlignment="1">
      <alignment horizontal="center" vertical="center" wrapText="1"/>
    </xf>
    <xf numFmtId="0" fontId="6" fillId="5" borderId="8" xfId="0" applyFont="1" applyFill="1" applyBorder="1" applyAlignment="1">
      <alignment horizontal="center" vertical="center" wrapText="1"/>
    </xf>
    <xf numFmtId="4" fontId="6" fillId="0" borderId="43" xfId="0" applyNumberFormat="1" applyFont="1" applyBorder="1" applyAlignment="1" applyProtection="1">
      <alignment horizontal="center" vertical="center" wrapText="1"/>
      <protection locked="0"/>
    </xf>
    <xf numFmtId="0" fontId="6" fillId="0" borderId="35" xfId="0" applyFont="1" applyBorder="1" applyAlignment="1" applyProtection="1">
      <alignment horizontal="center" vertical="center" wrapText="1"/>
      <protection locked="0"/>
    </xf>
    <xf numFmtId="0" fontId="1" fillId="0" borderId="0" xfId="0" applyFont="1" applyFill="1" applyBorder="1" applyAlignment="1">
      <alignment horizontal="center" vertical="center"/>
    </xf>
    <xf numFmtId="0" fontId="2" fillId="2" borderId="40" xfId="0" applyFont="1" applyFill="1" applyBorder="1" applyAlignment="1" applyProtection="1">
      <alignment horizontal="right" wrapText="1"/>
      <protection locked="0"/>
    </xf>
    <xf numFmtId="0" fontId="2" fillId="2" borderId="42" xfId="0" applyFont="1" applyFill="1" applyBorder="1" applyAlignment="1" applyProtection="1">
      <alignment horizontal="right" wrapText="1"/>
      <protection locked="0"/>
    </xf>
    <xf numFmtId="0" fontId="2" fillId="2" borderId="39" xfId="0" applyFont="1" applyFill="1" applyBorder="1" applyAlignment="1" applyProtection="1">
      <alignment horizontal="center" wrapText="1"/>
      <protection locked="0"/>
    </xf>
    <xf numFmtId="4" fontId="13" fillId="0" borderId="0" xfId="0" applyNumberFormat="1" applyFont="1" applyFill="1" applyBorder="1" applyAlignment="1">
      <alignment horizontal="center" vertical="center"/>
    </xf>
    <xf numFmtId="4" fontId="1" fillId="2" borderId="40" xfId="0" applyNumberFormat="1" applyFont="1" applyFill="1" applyBorder="1" applyAlignment="1" applyProtection="1">
      <alignment horizontal="right"/>
      <protection locked="0"/>
    </xf>
    <xf numFmtId="4" fontId="1" fillId="2" borderId="42" xfId="0" applyNumberFormat="1" applyFont="1" applyFill="1" applyBorder="1" applyAlignment="1" applyProtection="1">
      <alignment horizontal="right"/>
      <protection locked="0"/>
    </xf>
    <xf numFmtId="0" fontId="6" fillId="0" borderId="7"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2" fillId="2" borderId="36" xfId="0" applyFont="1" applyFill="1" applyBorder="1" applyAlignment="1" applyProtection="1">
      <alignment horizontal="center" wrapText="1"/>
      <protection locked="0"/>
    </xf>
    <xf numFmtId="0" fontId="2" fillId="2" borderId="91" xfId="0" applyFont="1" applyFill="1" applyBorder="1" applyAlignment="1" applyProtection="1">
      <alignment horizontal="center" wrapText="1"/>
      <protection locked="0"/>
    </xf>
    <xf numFmtId="4" fontId="5" fillId="2" borderId="44" xfId="0" applyNumberFormat="1" applyFont="1" applyFill="1" applyBorder="1" applyAlignment="1" applyProtection="1">
      <alignment horizontal="center" vertical="center"/>
      <protection locked="0"/>
    </xf>
    <xf numFmtId="4" fontId="5" fillId="2" borderId="2" xfId="0" applyNumberFormat="1" applyFont="1" applyFill="1" applyBorder="1" applyAlignment="1" applyProtection="1">
      <alignment horizontal="center" vertical="center"/>
      <protection locked="0"/>
    </xf>
    <xf numFmtId="4" fontId="5" fillId="2" borderId="44" xfId="0" applyNumberFormat="1" applyFont="1" applyFill="1" applyBorder="1" applyAlignment="1" applyProtection="1">
      <alignment vertical="center"/>
      <protection locked="0"/>
    </xf>
    <xf numFmtId="4" fontId="5" fillId="2" borderId="2" xfId="0" applyNumberFormat="1" applyFont="1" applyFill="1" applyBorder="1" applyAlignment="1" applyProtection="1">
      <alignment vertical="center"/>
      <protection locked="0"/>
    </xf>
  </cellXfs>
  <cellStyles count="1">
    <cellStyle name="Normale" xfId="0" builtinId="0"/>
  </cellStyles>
  <dxfs count="0"/>
  <tableStyles count="0" defaultTableStyle="TableStyleMedium2" defaultPivotStyle="PivotStyleLight16"/>
  <colors>
    <mruColors>
      <color rgb="FFCCFF6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workbookViewId="0">
      <selection activeCell="A24" sqref="A24:N24"/>
    </sheetView>
  </sheetViews>
  <sheetFormatPr defaultRowHeight="15" x14ac:dyDescent="0.25"/>
  <sheetData>
    <row r="1" spans="1:16" ht="14.45" customHeight="1" thickTop="1" x14ac:dyDescent="0.25">
      <c r="A1" s="176" t="s">
        <v>46</v>
      </c>
      <c r="B1" s="177"/>
      <c r="C1" s="177"/>
      <c r="D1" s="177"/>
      <c r="E1" s="177"/>
      <c r="F1" s="177"/>
      <c r="G1" s="177"/>
      <c r="H1" s="177"/>
      <c r="I1" s="177"/>
      <c r="J1" s="177"/>
      <c r="K1" s="177"/>
      <c r="L1" s="177"/>
      <c r="M1" s="177"/>
      <c r="N1" s="178"/>
      <c r="O1" s="152"/>
      <c r="P1" s="152"/>
    </row>
    <row r="2" spans="1:16" x14ac:dyDescent="0.25">
      <c r="A2" s="179"/>
      <c r="B2" s="180"/>
      <c r="C2" s="180"/>
      <c r="D2" s="180"/>
      <c r="E2" s="180"/>
      <c r="F2" s="180"/>
      <c r="G2" s="180"/>
      <c r="H2" s="180"/>
      <c r="I2" s="180"/>
      <c r="J2" s="180"/>
      <c r="K2" s="180"/>
      <c r="L2" s="180"/>
      <c r="M2" s="180"/>
      <c r="N2" s="181"/>
      <c r="O2" s="152"/>
      <c r="P2" s="152"/>
    </row>
    <row r="3" spans="1:16" x14ac:dyDescent="0.25">
      <c r="A3" s="182" t="s">
        <v>47</v>
      </c>
      <c r="B3" s="183"/>
      <c r="C3" s="183"/>
      <c r="D3" s="183"/>
      <c r="E3" s="183"/>
      <c r="F3" s="183"/>
      <c r="G3" s="183"/>
      <c r="H3" s="183"/>
      <c r="I3" s="183"/>
      <c r="J3" s="183"/>
      <c r="K3" s="183"/>
      <c r="L3" s="183"/>
      <c r="M3" s="183"/>
      <c r="N3" s="184"/>
    </row>
    <row r="4" spans="1:16" ht="27.95" customHeight="1" x14ac:dyDescent="0.25">
      <c r="A4" s="182" t="s">
        <v>45</v>
      </c>
      <c r="B4" s="183"/>
      <c r="C4" s="183"/>
      <c r="D4" s="183"/>
      <c r="E4" s="183"/>
      <c r="F4" s="183"/>
      <c r="G4" s="183"/>
      <c r="H4" s="183"/>
      <c r="I4" s="183"/>
      <c r="J4" s="183"/>
      <c r="K4" s="183"/>
      <c r="L4" s="183"/>
      <c r="M4" s="183"/>
      <c r="N4" s="184"/>
    </row>
    <row r="5" spans="1:16" x14ac:dyDescent="0.25">
      <c r="A5" s="185" t="s">
        <v>48</v>
      </c>
      <c r="B5" s="186"/>
      <c r="C5" s="186"/>
      <c r="D5" s="186"/>
      <c r="E5" s="186"/>
      <c r="F5" s="186"/>
      <c r="G5" s="186"/>
      <c r="H5" s="186"/>
      <c r="I5" s="186"/>
      <c r="J5" s="186"/>
      <c r="K5" s="186"/>
      <c r="L5" s="186"/>
      <c r="M5" s="186"/>
      <c r="N5" s="187"/>
    </row>
    <row r="6" spans="1:16" ht="2.1" customHeight="1" x14ac:dyDescent="0.25">
      <c r="A6" s="185"/>
      <c r="B6" s="186"/>
      <c r="C6" s="186"/>
      <c r="D6" s="186"/>
      <c r="E6" s="186"/>
      <c r="F6" s="186"/>
      <c r="G6" s="186"/>
      <c r="H6" s="186"/>
      <c r="I6" s="186"/>
      <c r="J6" s="186"/>
      <c r="K6" s="186"/>
      <c r="L6" s="186"/>
      <c r="M6" s="186"/>
      <c r="N6" s="187"/>
    </row>
    <row r="7" spans="1:16" x14ac:dyDescent="0.25">
      <c r="A7" s="185"/>
      <c r="B7" s="186"/>
      <c r="C7" s="186"/>
      <c r="D7" s="186"/>
      <c r="E7" s="186"/>
      <c r="F7" s="186"/>
      <c r="G7" s="186"/>
      <c r="H7" s="186"/>
      <c r="I7" s="186"/>
      <c r="J7" s="186"/>
      <c r="K7" s="186"/>
      <c r="L7" s="186"/>
      <c r="M7" s="186"/>
      <c r="N7" s="187"/>
    </row>
    <row r="8" spans="1:16" ht="14.45" customHeight="1" x14ac:dyDescent="0.25">
      <c r="A8" s="188" t="s">
        <v>49</v>
      </c>
      <c r="B8" s="189"/>
      <c r="C8" s="189"/>
      <c r="D8" s="189"/>
      <c r="E8" s="189"/>
      <c r="F8" s="189"/>
      <c r="G8" s="189"/>
      <c r="H8" s="189"/>
      <c r="I8" s="189"/>
      <c r="J8" s="189"/>
      <c r="K8" s="189"/>
      <c r="L8" s="189"/>
      <c r="M8" s="189"/>
      <c r="N8" s="190"/>
    </row>
    <row r="9" spans="1:16" x14ac:dyDescent="0.25">
      <c r="A9" s="188"/>
      <c r="B9" s="189"/>
      <c r="C9" s="189"/>
      <c r="D9" s="189"/>
      <c r="E9" s="189"/>
      <c r="F9" s="189"/>
      <c r="G9" s="189"/>
      <c r="H9" s="189"/>
      <c r="I9" s="189"/>
      <c r="J9" s="189"/>
      <c r="K9" s="189"/>
      <c r="L9" s="189"/>
      <c r="M9" s="189"/>
      <c r="N9" s="190"/>
    </row>
    <row r="10" spans="1:16" x14ac:dyDescent="0.25">
      <c r="A10" s="188"/>
      <c r="B10" s="189"/>
      <c r="C10" s="189"/>
      <c r="D10" s="189"/>
      <c r="E10" s="189"/>
      <c r="F10" s="189"/>
      <c r="G10" s="189"/>
      <c r="H10" s="189"/>
      <c r="I10" s="189"/>
      <c r="J10" s="189"/>
      <c r="K10" s="189"/>
      <c r="L10" s="189"/>
      <c r="M10" s="189"/>
      <c r="N10" s="190"/>
    </row>
    <row r="11" spans="1:16" x14ac:dyDescent="0.25">
      <c r="A11" s="188"/>
      <c r="B11" s="189"/>
      <c r="C11" s="189"/>
      <c r="D11" s="189"/>
      <c r="E11" s="189"/>
      <c r="F11" s="189"/>
      <c r="G11" s="189"/>
      <c r="H11" s="189"/>
      <c r="I11" s="189"/>
      <c r="J11" s="189"/>
      <c r="K11" s="189"/>
      <c r="L11" s="189"/>
      <c r="M11" s="189"/>
      <c r="N11" s="190"/>
    </row>
    <row r="12" spans="1:16" x14ac:dyDescent="0.25">
      <c r="A12" s="191" t="s">
        <v>50</v>
      </c>
      <c r="B12" s="192"/>
      <c r="C12" s="192"/>
      <c r="D12" s="192"/>
      <c r="E12" s="192"/>
      <c r="F12" s="192"/>
      <c r="G12" s="192"/>
      <c r="H12" s="192"/>
      <c r="I12" s="192"/>
      <c r="J12" s="192"/>
      <c r="K12" s="192"/>
      <c r="L12" s="192"/>
      <c r="M12" s="192"/>
      <c r="N12" s="193"/>
    </row>
    <row r="13" spans="1:16" x14ac:dyDescent="0.25">
      <c r="A13" s="191"/>
      <c r="B13" s="192"/>
      <c r="C13" s="192"/>
      <c r="D13" s="192"/>
      <c r="E13" s="192"/>
      <c r="F13" s="192"/>
      <c r="G13" s="192"/>
      <c r="H13" s="192"/>
      <c r="I13" s="192"/>
      <c r="J13" s="192"/>
      <c r="K13" s="192"/>
      <c r="L13" s="192"/>
      <c r="M13" s="192"/>
      <c r="N13" s="193"/>
    </row>
    <row r="14" spans="1:16" x14ac:dyDescent="0.25">
      <c r="A14" s="191"/>
      <c r="B14" s="192"/>
      <c r="C14" s="192"/>
      <c r="D14" s="192"/>
      <c r="E14" s="192"/>
      <c r="F14" s="192"/>
      <c r="G14" s="192"/>
      <c r="H14" s="192"/>
      <c r="I14" s="192"/>
      <c r="J14" s="192"/>
      <c r="K14" s="192"/>
      <c r="L14" s="192"/>
      <c r="M14" s="192"/>
      <c r="N14" s="193"/>
    </row>
    <row r="15" spans="1:16" ht="29.65" customHeight="1" x14ac:dyDescent="0.25">
      <c r="A15" s="191"/>
      <c r="B15" s="192"/>
      <c r="C15" s="192"/>
      <c r="D15" s="192"/>
      <c r="E15" s="192"/>
      <c r="F15" s="192"/>
      <c r="G15" s="192"/>
      <c r="H15" s="192"/>
      <c r="I15" s="192"/>
      <c r="J15" s="192"/>
      <c r="K15" s="192"/>
      <c r="L15" s="192"/>
      <c r="M15" s="192"/>
      <c r="N15" s="193"/>
    </row>
    <row r="16" spans="1:16" x14ac:dyDescent="0.25">
      <c r="A16" s="194" t="s">
        <v>51</v>
      </c>
      <c r="B16" s="195"/>
      <c r="C16" s="195"/>
      <c r="D16" s="195"/>
      <c r="E16" s="195"/>
      <c r="F16" s="195"/>
      <c r="G16" s="195"/>
      <c r="H16" s="195"/>
      <c r="I16" s="195"/>
      <c r="J16" s="195"/>
      <c r="K16" s="195"/>
      <c r="L16" s="195"/>
      <c r="M16" s="195"/>
      <c r="N16" s="196"/>
    </row>
    <row r="17" spans="1:14" x14ac:dyDescent="0.25">
      <c r="A17" s="194"/>
      <c r="B17" s="195"/>
      <c r="C17" s="195"/>
      <c r="D17" s="195"/>
      <c r="E17" s="195"/>
      <c r="F17" s="195"/>
      <c r="G17" s="195"/>
      <c r="H17" s="195"/>
      <c r="I17" s="195"/>
      <c r="J17" s="195"/>
      <c r="K17" s="195"/>
      <c r="L17" s="195"/>
      <c r="M17" s="195"/>
      <c r="N17" s="196"/>
    </row>
    <row r="18" spans="1:14" x14ac:dyDescent="0.25">
      <c r="A18" s="194"/>
      <c r="B18" s="195"/>
      <c r="C18" s="195"/>
      <c r="D18" s="195"/>
      <c r="E18" s="195"/>
      <c r="F18" s="195"/>
      <c r="G18" s="195"/>
      <c r="H18" s="195"/>
      <c r="I18" s="195"/>
      <c r="J18" s="195"/>
      <c r="K18" s="195"/>
      <c r="L18" s="195"/>
      <c r="M18" s="195"/>
      <c r="N18" s="196"/>
    </row>
    <row r="19" spans="1:14" x14ac:dyDescent="0.25">
      <c r="A19" s="194"/>
      <c r="B19" s="195"/>
      <c r="C19" s="195"/>
      <c r="D19" s="195"/>
      <c r="E19" s="195"/>
      <c r="F19" s="195"/>
      <c r="G19" s="195"/>
      <c r="H19" s="195"/>
      <c r="I19" s="195"/>
      <c r="J19" s="195"/>
      <c r="K19" s="195"/>
      <c r="L19" s="195"/>
      <c r="M19" s="195"/>
      <c r="N19" s="196"/>
    </row>
    <row r="20" spans="1:14" x14ac:dyDescent="0.25">
      <c r="A20" s="197" t="s">
        <v>52</v>
      </c>
      <c r="B20" s="198"/>
      <c r="C20" s="198"/>
      <c r="D20" s="198"/>
      <c r="E20" s="198"/>
      <c r="F20" s="198"/>
      <c r="G20" s="198"/>
      <c r="H20" s="198"/>
      <c r="I20" s="198"/>
      <c r="J20" s="198"/>
      <c r="K20" s="198"/>
      <c r="L20" s="198"/>
      <c r="M20" s="198"/>
      <c r="N20" s="199"/>
    </row>
    <row r="21" spans="1:14" x14ac:dyDescent="0.25">
      <c r="A21" s="197"/>
      <c r="B21" s="198"/>
      <c r="C21" s="198"/>
      <c r="D21" s="198"/>
      <c r="E21" s="198"/>
      <c r="F21" s="198"/>
      <c r="G21" s="198"/>
      <c r="H21" s="198"/>
      <c r="I21" s="198"/>
      <c r="J21" s="198"/>
      <c r="K21" s="198"/>
      <c r="L21" s="198"/>
      <c r="M21" s="198"/>
      <c r="N21" s="199"/>
    </row>
    <row r="22" spans="1:14" x14ac:dyDescent="0.25">
      <c r="A22" s="197"/>
      <c r="B22" s="198"/>
      <c r="C22" s="198"/>
      <c r="D22" s="198"/>
      <c r="E22" s="198"/>
      <c r="F22" s="198"/>
      <c r="G22" s="198"/>
      <c r="H22" s="198"/>
      <c r="I22" s="198"/>
      <c r="J22" s="198"/>
      <c r="K22" s="198"/>
      <c r="L22" s="198"/>
      <c r="M22" s="198"/>
      <c r="N22" s="199"/>
    </row>
    <row r="23" spans="1:14" x14ac:dyDescent="0.25">
      <c r="A23" s="197"/>
      <c r="B23" s="198"/>
      <c r="C23" s="198"/>
      <c r="D23" s="198"/>
      <c r="E23" s="198"/>
      <c r="F23" s="198"/>
      <c r="G23" s="198"/>
      <c r="H23" s="198"/>
      <c r="I23" s="198"/>
      <c r="J23" s="198"/>
      <c r="K23" s="198"/>
      <c r="L23" s="198"/>
      <c r="M23" s="198"/>
      <c r="N23" s="199"/>
    </row>
    <row r="24" spans="1:14" s="1" customFormat="1" ht="43.5" customHeight="1" x14ac:dyDescent="0.25">
      <c r="A24" s="173" t="s">
        <v>56</v>
      </c>
      <c r="B24" s="174"/>
      <c r="C24" s="174"/>
      <c r="D24" s="174"/>
      <c r="E24" s="174"/>
      <c r="F24" s="174"/>
      <c r="G24" s="174"/>
      <c r="H24" s="174"/>
      <c r="I24" s="174"/>
      <c r="J24" s="174"/>
      <c r="K24" s="174"/>
      <c r="L24" s="174"/>
      <c r="M24" s="174"/>
      <c r="N24" s="175"/>
    </row>
    <row r="25" spans="1:14" s="153" customFormat="1" ht="30.95" customHeight="1" thickBot="1" x14ac:dyDescent="0.3">
      <c r="A25" s="170" t="s">
        <v>53</v>
      </c>
      <c r="B25" s="171"/>
      <c r="C25" s="171"/>
      <c r="D25" s="171"/>
      <c r="E25" s="171"/>
      <c r="F25" s="171"/>
      <c r="G25" s="171"/>
      <c r="H25" s="171"/>
      <c r="I25" s="171"/>
      <c r="J25" s="171"/>
      <c r="K25" s="171"/>
      <c r="L25" s="171"/>
      <c r="M25" s="171"/>
      <c r="N25" s="172"/>
    </row>
    <row r="26" spans="1:14" ht="15.75" thickTop="1" x14ac:dyDescent="0.25"/>
  </sheetData>
  <sheetProtection algorithmName="SHA-512" hashValue="8AT9Ug+Sg8LNpeSIyl0HoM324b2TKEjESU4Opg42Roi87n1+wIw7D0BC5UktX5kQ2fcwanafcSFTZeKEfEDtlg==" saltValue="Ub/gtUyt1hu9FkTMoyv/Gw==" spinCount="100000" sheet="1" objects="1" scenarios="1"/>
  <mergeCells count="9">
    <mergeCell ref="A25:N25"/>
    <mergeCell ref="A24:N24"/>
    <mergeCell ref="A1:N2"/>
    <mergeCell ref="A3:N4"/>
    <mergeCell ref="A5:N7"/>
    <mergeCell ref="A8:N11"/>
    <mergeCell ref="A12:N15"/>
    <mergeCell ref="A16:N19"/>
    <mergeCell ref="A20:N2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48"/>
  <sheetViews>
    <sheetView tabSelected="1" zoomScale="66" zoomScaleNormal="66" workbookViewId="0">
      <selection activeCell="D8" sqref="D8:E8"/>
    </sheetView>
  </sheetViews>
  <sheetFormatPr defaultColWidth="9.28515625" defaultRowHeight="15" x14ac:dyDescent="0.25"/>
  <cols>
    <col min="1" max="1" width="5.7109375" style="1" customWidth="1"/>
    <col min="2" max="2" width="14.85546875" style="1" customWidth="1"/>
    <col min="3" max="3" width="18.7109375" style="1" customWidth="1"/>
    <col min="4" max="4" width="16" style="1" customWidth="1"/>
    <col min="5" max="5" width="5.7109375" style="1" customWidth="1"/>
    <col min="6" max="6" width="7.7109375" style="1" customWidth="1"/>
    <col min="7" max="7" width="15" style="1" customWidth="1"/>
    <col min="8" max="8" width="12.5703125" style="1" customWidth="1"/>
    <col min="9" max="9" width="14.28515625" style="1" customWidth="1"/>
    <col min="10" max="10" width="14.7109375" style="1" customWidth="1"/>
    <col min="11" max="11" width="13.42578125" style="1" customWidth="1"/>
    <col min="12" max="12" width="14.140625" style="1" customWidth="1"/>
    <col min="13" max="13" width="12.140625" style="1" customWidth="1"/>
    <col min="14" max="14" width="15" style="1" customWidth="1"/>
    <col min="15" max="15" width="12" style="1" customWidth="1"/>
    <col min="16" max="16" width="12.28515625" style="1" customWidth="1"/>
    <col min="17" max="17" width="11.7109375" style="1" customWidth="1"/>
    <col min="18" max="18" width="14.85546875" style="1" customWidth="1"/>
    <col min="19" max="19" width="14.42578125" style="1" customWidth="1"/>
    <col min="20" max="20" width="16.5703125" style="1" customWidth="1"/>
    <col min="21" max="21" width="15.7109375" style="1" customWidth="1"/>
    <col min="22" max="22" width="14.5703125" style="1" customWidth="1"/>
    <col min="23" max="23" width="13.28515625" style="1" customWidth="1"/>
    <col min="24" max="24" width="11.28515625" style="1" customWidth="1"/>
    <col min="25" max="25" width="14.7109375" style="1" customWidth="1"/>
    <col min="26" max="26" width="19" style="1" customWidth="1"/>
    <col min="27" max="27" width="11.28515625" style="1" customWidth="1"/>
    <col min="28" max="16384" width="9.28515625" style="1"/>
  </cols>
  <sheetData>
    <row r="1" spans="1:31" ht="16.5" customHeight="1" thickTop="1" thickBot="1" x14ac:dyDescent="0.3">
      <c r="A1" s="83"/>
      <c r="B1" s="83"/>
      <c r="C1" s="83"/>
      <c r="D1" s="83"/>
      <c r="E1" s="13"/>
      <c r="M1" s="16" t="s">
        <v>0</v>
      </c>
      <c r="N1" s="49" t="s">
        <v>18</v>
      </c>
      <c r="O1" s="50" t="s">
        <v>3</v>
      </c>
      <c r="P1" s="51" t="s">
        <v>19</v>
      </c>
      <c r="Q1" s="49" t="s">
        <v>17</v>
      </c>
      <c r="R1" s="17" t="s">
        <v>10</v>
      </c>
      <c r="T1" s="255" t="s">
        <v>55</v>
      </c>
      <c r="U1" s="256"/>
      <c r="V1" s="34"/>
      <c r="W1" s="246" t="s">
        <v>34</v>
      </c>
      <c r="X1" s="247"/>
      <c r="Y1" s="250" t="s">
        <v>42</v>
      </c>
    </row>
    <row r="2" spans="1:31" ht="30.75" customHeight="1" thickBot="1" x14ac:dyDescent="0.3">
      <c r="A2" s="83"/>
      <c r="B2" s="200" t="s">
        <v>43</v>
      </c>
      <c r="C2" s="201"/>
      <c r="D2" s="201"/>
      <c r="E2" s="201"/>
      <c r="F2" s="201"/>
      <c r="G2" s="202"/>
      <c r="I2" s="215" t="s">
        <v>33</v>
      </c>
      <c r="J2" s="216"/>
      <c r="K2" s="217"/>
      <c r="L2" s="29" t="s">
        <v>26</v>
      </c>
      <c r="M2" s="53"/>
      <c r="N2" s="53"/>
      <c r="O2" s="53"/>
      <c r="P2" s="53"/>
      <c r="Q2" s="53"/>
      <c r="R2" s="53"/>
      <c r="T2" s="257"/>
      <c r="U2" s="258"/>
      <c r="V2" s="34"/>
      <c r="W2" s="248"/>
      <c r="X2" s="249"/>
      <c r="Y2" s="251"/>
    </row>
    <row r="3" spans="1:31" ht="24" customHeight="1" thickTop="1" thickBot="1" x14ac:dyDescent="0.3">
      <c r="A3" s="83"/>
      <c r="B3" s="203"/>
      <c r="C3" s="204"/>
      <c r="D3" s="204"/>
      <c r="E3" s="204"/>
      <c r="F3" s="204"/>
      <c r="G3" s="205"/>
      <c r="I3" s="218"/>
      <c r="J3" s="219"/>
      <c r="K3" s="220"/>
      <c r="L3" s="30" t="s">
        <v>27</v>
      </c>
      <c r="M3" s="52">
        <f>ROUND(+M2*33.17,2)</f>
        <v>0</v>
      </c>
      <c r="N3" s="52">
        <f>ROUND(N2*16.59,2)</f>
        <v>0</v>
      </c>
      <c r="O3" s="52">
        <f>ROUND(O2*23.22,2)</f>
        <v>0</v>
      </c>
      <c r="P3" s="52">
        <f>ROUND(P2*24.55,2)</f>
        <v>0</v>
      </c>
      <c r="Q3" s="52">
        <f>ROUND(Q2*19.24,2)</f>
        <v>0</v>
      </c>
      <c r="R3" s="52">
        <f>ROUND(+R2*19.24,2)</f>
        <v>0</v>
      </c>
      <c r="T3" s="257"/>
      <c r="U3" s="258"/>
      <c r="V3" s="34"/>
      <c r="W3" s="34"/>
      <c r="X3" s="34"/>
      <c r="Y3" s="34"/>
    </row>
    <row r="4" spans="1:31" ht="24" customHeight="1" thickBot="1" x14ac:dyDescent="0.3">
      <c r="B4" s="203"/>
      <c r="C4" s="204"/>
      <c r="D4" s="204"/>
      <c r="E4" s="204"/>
      <c r="F4" s="204"/>
      <c r="G4" s="205"/>
      <c r="I4" s="48"/>
      <c r="J4" s="48"/>
      <c r="K4" s="48"/>
      <c r="L4" s="45"/>
      <c r="M4" s="40"/>
      <c r="N4" s="40"/>
      <c r="O4" s="40"/>
      <c r="P4" s="40"/>
      <c r="Q4" s="40"/>
      <c r="R4" s="40"/>
      <c r="T4" s="257"/>
      <c r="U4" s="258"/>
      <c r="V4" s="34"/>
      <c r="W4" s="34"/>
      <c r="X4" s="34"/>
      <c r="Y4" s="34"/>
    </row>
    <row r="5" spans="1:31" ht="28.9" customHeight="1" thickBot="1" x14ac:dyDescent="0.3">
      <c r="B5" s="203"/>
      <c r="C5" s="204"/>
      <c r="D5" s="204"/>
      <c r="E5" s="204"/>
      <c r="F5" s="204"/>
      <c r="G5" s="205"/>
      <c r="I5" s="213" t="s">
        <v>30</v>
      </c>
      <c r="J5" s="214"/>
      <c r="K5" s="214"/>
      <c r="L5" s="214"/>
      <c r="M5" s="88">
        <f>+M6*33.17</f>
        <v>0</v>
      </c>
      <c r="N5" s="88">
        <f>+N6*16.59</f>
        <v>0</v>
      </c>
      <c r="O5" s="88">
        <f>+O6*23.22</f>
        <v>0</v>
      </c>
      <c r="P5" s="88">
        <f>+P6*24.55</f>
        <v>0</v>
      </c>
      <c r="Q5" s="88">
        <f>+Q6*19.24</f>
        <v>0</v>
      </c>
      <c r="R5" s="88">
        <f>+R6*19.24</f>
        <v>0</v>
      </c>
      <c r="T5" s="257"/>
      <c r="U5" s="258"/>
      <c r="V5" s="31"/>
      <c r="W5" s="31"/>
      <c r="X5" s="31"/>
      <c r="Y5" s="31"/>
    </row>
    <row r="6" spans="1:31" ht="40.5" customHeight="1" thickBot="1" x14ac:dyDescent="0.3">
      <c r="B6" s="206"/>
      <c r="C6" s="207"/>
      <c r="D6" s="207"/>
      <c r="E6" s="207"/>
      <c r="F6" s="207"/>
      <c r="G6" s="208"/>
      <c r="I6" s="221" t="s">
        <v>28</v>
      </c>
      <c r="J6" s="222"/>
      <c r="K6" s="223"/>
      <c r="L6" s="54" t="s">
        <v>29</v>
      </c>
      <c r="M6" s="82">
        <f>+M31/33.17</f>
        <v>0</v>
      </c>
      <c r="N6" s="82">
        <f>+N31/16.59</f>
        <v>0</v>
      </c>
      <c r="O6" s="82">
        <f>+O31/23.22</f>
        <v>0</v>
      </c>
      <c r="P6" s="82">
        <f>+P31/24.55</f>
        <v>0</v>
      </c>
      <c r="Q6" s="82">
        <f>+Q31/19.24</f>
        <v>0</v>
      </c>
      <c r="R6" s="82">
        <f>+R31/19.24</f>
        <v>0</v>
      </c>
      <c r="T6" s="259"/>
      <c r="U6" s="260"/>
    </row>
    <row r="7" spans="1:31" ht="15.4" customHeight="1" thickBot="1" x14ac:dyDescent="0.25">
      <c r="B7" s="65"/>
      <c r="C7" s="65"/>
      <c r="D7" s="65"/>
      <c r="E7" s="65"/>
      <c r="F7" s="65"/>
      <c r="I7" s="123"/>
      <c r="J7" s="123"/>
      <c r="K7" s="123"/>
      <c r="L7" s="123"/>
      <c r="M7" s="124"/>
      <c r="N7" s="124"/>
      <c r="O7" s="124"/>
      <c r="P7" s="124"/>
      <c r="Q7" s="124"/>
      <c r="R7" s="124"/>
    </row>
    <row r="8" spans="1:31" ht="43.9" customHeight="1" thickTop="1" thickBot="1" x14ac:dyDescent="0.3">
      <c r="B8" s="151" t="s">
        <v>44</v>
      </c>
      <c r="C8" s="150" t="s">
        <v>54</v>
      </c>
      <c r="D8" s="226" t="s">
        <v>39</v>
      </c>
      <c r="E8" s="227"/>
      <c r="F8" s="228"/>
      <c r="G8" s="229"/>
      <c r="I8" s="125" t="s">
        <v>40</v>
      </c>
      <c r="J8" s="252"/>
      <c r="K8" s="253"/>
      <c r="L8" s="253"/>
      <c r="M8" s="253"/>
      <c r="N8" s="253"/>
      <c r="O8" s="253"/>
      <c r="P8" s="253"/>
      <c r="Q8" s="253"/>
      <c r="R8" s="254"/>
    </row>
    <row r="9" spans="1:31" ht="24" customHeight="1" thickTop="1" thickBot="1" x14ac:dyDescent="0.5">
      <c r="B9" s="65"/>
      <c r="C9" s="65"/>
      <c r="D9" s="65"/>
      <c r="E9" s="18"/>
      <c r="F9" s="18"/>
      <c r="G9" s="19"/>
      <c r="H9" s="19"/>
      <c r="I9" s="19"/>
      <c r="J9" s="19"/>
      <c r="K9" s="19"/>
      <c r="L9" s="19"/>
      <c r="M9" s="19"/>
      <c r="N9" s="20"/>
      <c r="O9" s="245"/>
      <c r="P9" s="245"/>
      <c r="Q9" s="21"/>
      <c r="R9" s="21"/>
      <c r="S9" s="22"/>
      <c r="T9" s="22"/>
      <c r="V9" s="242" t="s">
        <v>1</v>
      </c>
      <c r="W9" s="243"/>
      <c r="X9" s="243"/>
      <c r="Y9" s="244"/>
    </row>
    <row r="10" spans="1:31" ht="45.75" customHeight="1" thickTop="1" thickBot="1" x14ac:dyDescent="0.3">
      <c r="A10" s="71"/>
      <c r="B10" s="233" t="s">
        <v>5</v>
      </c>
      <c r="C10" s="234"/>
      <c r="D10" s="72" t="s">
        <v>11</v>
      </c>
      <c r="E10" s="73" t="s">
        <v>4</v>
      </c>
      <c r="F10" s="94" t="s">
        <v>35</v>
      </c>
      <c r="G10" s="72" t="s">
        <v>12</v>
      </c>
      <c r="H10" s="74" t="s">
        <v>14</v>
      </c>
      <c r="I10" s="93" t="s">
        <v>15</v>
      </c>
      <c r="J10" s="75" t="s">
        <v>6</v>
      </c>
      <c r="K10" s="58" t="s">
        <v>20</v>
      </c>
      <c r="L10" s="59" t="s">
        <v>8</v>
      </c>
      <c r="M10" s="16" t="s">
        <v>0</v>
      </c>
      <c r="N10" s="49" t="s">
        <v>18</v>
      </c>
      <c r="O10" s="50" t="s">
        <v>3</v>
      </c>
      <c r="P10" s="51" t="s">
        <v>19</v>
      </c>
      <c r="Q10" s="49" t="s">
        <v>17</v>
      </c>
      <c r="R10" s="17" t="s">
        <v>10</v>
      </c>
      <c r="S10" s="60" t="s">
        <v>2</v>
      </c>
      <c r="T10" s="76" t="s">
        <v>16</v>
      </c>
      <c r="U10" s="77" t="s">
        <v>24</v>
      </c>
      <c r="V10" s="57" t="s">
        <v>13</v>
      </c>
      <c r="W10" s="57" t="s">
        <v>7</v>
      </c>
      <c r="X10" s="61" t="s">
        <v>23</v>
      </c>
      <c r="Y10" s="62" t="s">
        <v>2</v>
      </c>
      <c r="Z10" s="78" t="s">
        <v>25</v>
      </c>
      <c r="AA10" s="10"/>
    </row>
    <row r="11" spans="1:31" ht="30.75" customHeight="1" thickTop="1" x14ac:dyDescent="0.2">
      <c r="A11" s="112">
        <v>1</v>
      </c>
      <c r="B11" s="235"/>
      <c r="C11" s="236"/>
      <c r="D11" s="84"/>
      <c r="E11" s="126"/>
      <c r="F11" s="126"/>
      <c r="G11" s="84"/>
      <c r="H11" s="84"/>
      <c r="I11" s="89">
        <f>+G11-H11</f>
        <v>0</v>
      </c>
      <c r="J11" s="114">
        <f>+I11-Y11</f>
        <v>0</v>
      </c>
      <c r="K11" s="158"/>
      <c r="L11" s="158"/>
      <c r="M11" s="158"/>
      <c r="N11" s="158"/>
      <c r="O11" s="158"/>
      <c r="P11" s="158"/>
      <c r="Q11" s="158"/>
      <c r="R11" s="158"/>
      <c r="S11" s="63">
        <f>+L11+M11+N11+O11+P11+R11+Q11+K11</f>
        <v>0</v>
      </c>
      <c r="T11" s="79">
        <f>+M11+N11+O11+P11+Q11+R11</f>
        <v>0</v>
      </c>
      <c r="U11" s="103">
        <f t="shared" ref="U11:U30" si="0">+J11-S11</f>
        <v>0</v>
      </c>
      <c r="V11" s="129">
        <f>+E11*70</f>
        <v>0</v>
      </c>
      <c r="W11" s="129">
        <f>+E11*30</f>
        <v>0</v>
      </c>
      <c r="X11" s="129"/>
      <c r="Y11" s="129">
        <f>+V11+W11+X11</f>
        <v>0</v>
      </c>
      <c r="Z11" s="130">
        <f t="shared" ref="Z11:Z30" si="1">+J11+Y11</f>
        <v>0</v>
      </c>
      <c r="AE11" s="1">
        <f>+AC11+AD11</f>
        <v>0</v>
      </c>
    </row>
    <row r="12" spans="1:31" ht="33" customHeight="1" x14ac:dyDescent="0.2">
      <c r="A12" s="113">
        <v>2</v>
      </c>
      <c r="B12" s="237"/>
      <c r="C12" s="238"/>
      <c r="D12" s="85"/>
      <c r="E12" s="127"/>
      <c r="F12" s="127"/>
      <c r="G12" s="85"/>
      <c r="H12" s="85"/>
      <c r="I12" s="90">
        <f>+G12-H12</f>
        <v>0</v>
      </c>
      <c r="J12" s="115">
        <f>+I12-Y12</f>
        <v>0</v>
      </c>
      <c r="K12" s="159"/>
      <c r="L12" s="160"/>
      <c r="M12" s="160"/>
      <c r="N12" s="161"/>
      <c r="O12" s="160"/>
      <c r="P12" s="160"/>
      <c r="Q12" s="160"/>
      <c r="R12" s="160"/>
      <c r="S12" s="56">
        <f t="shared" ref="S12:S30" si="2">+L12+M12+N12+O12+P12+R12+Q12+K12</f>
        <v>0</v>
      </c>
      <c r="T12" s="80">
        <f>+M12+N12+O12+P12+Q12+R12</f>
        <v>0</v>
      </c>
      <c r="U12" s="104">
        <f t="shared" si="0"/>
        <v>0</v>
      </c>
      <c r="V12" s="131">
        <f>+E12*70</f>
        <v>0</v>
      </c>
      <c r="W12" s="131">
        <f>+E12*30</f>
        <v>0</v>
      </c>
      <c r="X12" s="131"/>
      <c r="Y12" s="131">
        <f>+V12+W12+X12</f>
        <v>0</v>
      </c>
      <c r="Z12" s="132">
        <f t="shared" si="1"/>
        <v>0</v>
      </c>
    </row>
    <row r="13" spans="1:31" ht="33" customHeight="1" x14ac:dyDescent="0.2">
      <c r="A13" s="113">
        <v>3</v>
      </c>
      <c r="B13" s="310"/>
      <c r="C13" s="311"/>
      <c r="D13" s="85"/>
      <c r="E13" s="127"/>
      <c r="F13" s="127"/>
      <c r="G13" s="85"/>
      <c r="H13" s="85"/>
      <c r="I13" s="90">
        <f t="shared" ref="I13:I28" si="3">+G13-H13</f>
        <v>0</v>
      </c>
      <c r="J13" s="115">
        <f t="shared" ref="J13:J28" si="4">+I13-Y13</f>
        <v>0</v>
      </c>
      <c r="K13" s="159"/>
      <c r="L13" s="160"/>
      <c r="M13" s="160"/>
      <c r="N13" s="161"/>
      <c r="O13" s="160"/>
      <c r="P13" s="160"/>
      <c r="Q13" s="160"/>
      <c r="R13" s="160"/>
      <c r="S13" s="56">
        <f t="shared" ref="S13:S28" si="5">+L13+M13+N13+O13+P13+R13+Q13+K13</f>
        <v>0</v>
      </c>
      <c r="T13" s="80">
        <f t="shared" ref="T13:T28" si="6">+M13+N13+O13+P13+Q13+R13</f>
        <v>0</v>
      </c>
      <c r="U13" s="104">
        <f t="shared" ref="U13:U28" si="7">+J13-S13</f>
        <v>0</v>
      </c>
      <c r="V13" s="131">
        <f t="shared" ref="V13:V28" si="8">+E13*70</f>
        <v>0</v>
      </c>
      <c r="W13" s="131">
        <f t="shared" ref="W13:W28" si="9">+E13*30</f>
        <v>0</v>
      </c>
      <c r="X13" s="131"/>
      <c r="Y13" s="131">
        <f t="shared" ref="Y13:Y29" si="10">+V13+W13+X13</f>
        <v>0</v>
      </c>
      <c r="Z13" s="132">
        <f t="shared" si="1"/>
        <v>0</v>
      </c>
    </row>
    <row r="14" spans="1:31" ht="33" customHeight="1" x14ac:dyDescent="0.2">
      <c r="A14" s="113">
        <v>4</v>
      </c>
      <c r="B14" s="310"/>
      <c r="C14" s="311"/>
      <c r="D14" s="85"/>
      <c r="E14" s="127"/>
      <c r="F14" s="127"/>
      <c r="G14" s="85"/>
      <c r="H14" s="85"/>
      <c r="I14" s="90">
        <f t="shared" si="3"/>
        <v>0</v>
      </c>
      <c r="J14" s="115">
        <f t="shared" si="4"/>
        <v>0</v>
      </c>
      <c r="K14" s="159"/>
      <c r="L14" s="160"/>
      <c r="M14" s="160"/>
      <c r="N14" s="161"/>
      <c r="O14" s="160"/>
      <c r="P14" s="160"/>
      <c r="Q14" s="160"/>
      <c r="R14" s="160"/>
      <c r="S14" s="56">
        <f t="shared" si="5"/>
        <v>0</v>
      </c>
      <c r="T14" s="80">
        <f t="shared" si="6"/>
        <v>0</v>
      </c>
      <c r="U14" s="104">
        <f t="shared" si="7"/>
        <v>0</v>
      </c>
      <c r="V14" s="131">
        <f t="shared" si="8"/>
        <v>0</v>
      </c>
      <c r="W14" s="131">
        <f t="shared" si="9"/>
        <v>0</v>
      </c>
      <c r="X14" s="131"/>
      <c r="Y14" s="131">
        <f t="shared" si="10"/>
        <v>0</v>
      </c>
      <c r="Z14" s="132">
        <f t="shared" si="1"/>
        <v>0</v>
      </c>
    </row>
    <row r="15" spans="1:31" ht="33" customHeight="1" x14ac:dyDescent="0.2">
      <c r="A15" s="113">
        <v>5</v>
      </c>
      <c r="B15" s="310"/>
      <c r="C15" s="311"/>
      <c r="D15" s="85"/>
      <c r="E15" s="127"/>
      <c r="F15" s="127"/>
      <c r="G15" s="85"/>
      <c r="H15" s="85"/>
      <c r="I15" s="90">
        <f t="shared" si="3"/>
        <v>0</v>
      </c>
      <c r="J15" s="115">
        <f t="shared" si="4"/>
        <v>0</v>
      </c>
      <c r="K15" s="159"/>
      <c r="L15" s="160"/>
      <c r="M15" s="160"/>
      <c r="N15" s="161"/>
      <c r="O15" s="160"/>
      <c r="P15" s="160"/>
      <c r="Q15" s="160"/>
      <c r="R15" s="160"/>
      <c r="S15" s="56">
        <f t="shared" si="5"/>
        <v>0</v>
      </c>
      <c r="T15" s="80">
        <f t="shared" si="6"/>
        <v>0</v>
      </c>
      <c r="U15" s="104">
        <f t="shared" si="7"/>
        <v>0</v>
      </c>
      <c r="V15" s="131">
        <f t="shared" si="8"/>
        <v>0</v>
      </c>
      <c r="W15" s="131">
        <f t="shared" si="9"/>
        <v>0</v>
      </c>
      <c r="X15" s="131"/>
      <c r="Y15" s="131">
        <f t="shared" si="10"/>
        <v>0</v>
      </c>
      <c r="Z15" s="132">
        <f t="shared" si="1"/>
        <v>0</v>
      </c>
    </row>
    <row r="16" spans="1:31" ht="33" customHeight="1" x14ac:dyDescent="0.2">
      <c r="A16" s="113">
        <v>6</v>
      </c>
      <c r="B16" s="310"/>
      <c r="C16" s="311"/>
      <c r="D16" s="85"/>
      <c r="E16" s="127"/>
      <c r="F16" s="127"/>
      <c r="G16" s="85"/>
      <c r="H16" s="85"/>
      <c r="I16" s="90">
        <f t="shared" si="3"/>
        <v>0</v>
      </c>
      <c r="J16" s="115">
        <f t="shared" si="4"/>
        <v>0</v>
      </c>
      <c r="K16" s="159"/>
      <c r="L16" s="160"/>
      <c r="M16" s="160"/>
      <c r="N16" s="161"/>
      <c r="O16" s="160"/>
      <c r="P16" s="160"/>
      <c r="Q16" s="160"/>
      <c r="R16" s="160"/>
      <c r="S16" s="56">
        <f t="shared" si="5"/>
        <v>0</v>
      </c>
      <c r="T16" s="80">
        <f t="shared" si="6"/>
        <v>0</v>
      </c>
      <c r="U16" s="104">
        <f t="shared" si="7"/>
        <v>0</v>
      </c>
      <c r="V16" s="131">
        <f t="shared" si="8"/>
        <v>0</v>
      </c>
      <c r="W16" s="131">
        <f t="shared" si="9"/>
        <v>0</v>
      </c>
      <c r="X16" s="131"/>
      <c r="Y16" s="131">
        <f t="shared" si="10"/>
        <v>0</v>
      </c>
      <c r="Z16" s="132">
        <f t="shared" si="1"/>
        <v>0</v>
      </c>
    </row>
    <row r="17" spans="1:29" ht="33" customHeight="1" x14ac:dyDescent="0.2">
      <c r="A17" s="113">
        <v>7</v>
      </c>
      <c r="B17" s="308"/>
      <c r="C17" s="309"/>
      <c r="D17" s="85"/>
      <c r="E17" s="127"/>
      <c r="F17" s="127"/>
      <c r="G17" s="85"/>
      <c r="H17" s="85"/>
      <c r="I17" s="90">
        <f t="shared" si="3"/>
        <v>0</v>
      </c>
      <c r="J17" s="115">
        <f t="shared" si="4"/>
        <v>0</v>
      </c>
      <c r="K17" s="159"/>
      <c r="L17" s="160"/>
      <c r="M17" s="160"/>
      <c r="N17" s="161"/>
      <c r="O17" s="160"/>
      <c r="P17" s="160"/>
      <c r="Q17" s="160"/>
      <c r="R17" s="160"/>
      <c r="S17" s="56">
        <f t="shared" si="5"/>
        <v>0</v>
      </c>
      <c r="T17" s="80">
        <f t="shared" si="6"/>
        <v>0</v>
      </c>
      <c r="U17" s="104">
        <f t="shared" si="7"/>
        <v>0</v>
      </c>
      <c r="V17" s="131">
        <f t="shared" si="8"/>
        <v>0</v>
      </c>
      <c r="W17" s="131">
        <f t="shared" si="9"/>
        <v>0</v>
      </c>
      <c r="X17" s="131"/>
      <c r="Y17" s="131">
        <f t="shared" si="10"/>
        <v>0</v>
      </c>
      <c r="Z17" s="132">
        <f t="shared" si="1"/>
        <v>0</v>
      </c>
    </row>
    <row r="18" spans="1:29" ht="33" customHeight="1" x14ac:dyDescent="0.2">
      <c r="A18" s="113">
        <v>8</v>
      </c>
      <c r="B18" s="308"/>
      <c r="C18" s="309"/>
      <c r="D18" s="85"/>
      <c r="E18" s="127"/>
      <c r="F18" s="127"/>
      <c r="G18" s="85"/>
      <c r="H18" s="85"/>
      <c r="I18" s="90">
        <f t="shared" si="3"/>
        <v>0</v>
      </c>
      <c r="J18" s="115">
        <f t="shared" si="4"/>
        <v>0</v>
      </c>
      <c r="K18" s="159"/>
      <c r="L18" s="160"/>
      <c r="M18" s="160"/>
      <c r="N18" s="161"/>
      <c r="O18" s="160"/>
      <c r="P18" s="160"/>
      <c r="Q18" s="160"/>
      <c r="R18" s="160"/>
      <c r="S18" s="56">
        <f t="shared" si="5"/>
        <v>0</v>
      </c>
      <c r="T18" s="80">
        <f t="shared" si="6"/>
        <v>0</v>
      </c>
      <c r="U18" s="104">
        <f t="shared" si="7"/>
        <v>0</v>
      </c>
      <c r="V18" s="131">
        <f t="shared" si="8"/>
        <v>0</v>
      </c>
      <c r="W18" s="131">
        <f t="shared" si="9"/>
        <v>0</v>
      </c>
      <c r="X18" s="131"/>
      <c r="Y18" s="131">
        <f t="shared" si="10"/>
        <v>0</v>
      </c>
      <c r="Z18" s="132">
        <f t="shared" si="1"/>
        <v>0</v>
      </c>
    </row>
    <row r="19" spans="1:29" ht="33" customHeight="1" x14ac:dyDescent="0.2">
      <c r="A19" s="113">
        <v>9</v>
      </c>
      <c r="B19" s="308"/>
      <c r="C19" s="309"/>
      <c r="D19" s="85"/>
      <c r="E19" s="127"/>
      <c r="F19" s="127"/>
      <c r="G19" s="85"/>
      <c r="H19" s="85"/>
      <c r="I19" s="90">
        <f t="shared" si="3"/>
        <v>0</v>
      </c>
      <c r="J19" s="115">
        <f t="shared" si="4"/>
        <v>0</v>
      </c>
      <c r="K19" s="159"/>
      <c r="L19" s="160"/>
      <c r="M19" s="160"/>
      <c r="N19" s="161"/>
      <c r="O19" s="160"/>
      <c r="P19" s="160"/>
      <c r="Q19" s="160"/>
      <c r="R19" s="160"/>
      <c r="S19" s="56">
        <f t="shared" si="5"/>
        <v>0</v>
      </c>
      <c r="T19" s="80">
        <f t="shared" si="6"/>
        <v>0</v>
      </c>
      <c r="U19" s="104">
        <f t="shared" si="7"/>
        <v>0</v>
      </c>
      <c r="V19" s="131">
        <f t="shared" si="8"/>
        <v>0</v>
      </c>
      <c r="W19" s="131">
        <f t="shared" si="9"/>
        <v>0</v>
      </c>
      <c r="X19" s="131"/>
      <c r="Y19" s="131">
        <f t="shared" si="10"/>
        <v>0</v>
      </c>
      <c r="Z19" s="132">
        <f t="shared" si="1"/>
        <v>0</v>
      </c>
    </row>
    <row r="20" spans="1:29" ht="33" customHeight="1" x14ac:dyDescent="0.25">
      <c r="A20" s="113">
        <v>10</v>
      </c>
      <c r="B20" s="308"/>
      <c r="C20" s="309"/>
      <c r="D20" s="85"/>
      <c r="E20" s="127"/>
      <c r="F20" s="127"/>
      <c r="G20" s="85"/>
      <c r="H20" s="85"/>
      <c r="I20" s="90">
        <f t="shared" si="3"/>
        <v>0</v>
      </c>
      <c r="J20" s="115">
        <f t="shared" si="4"/>
        <v>0</v>
      </c>
      <c r="K20" s="159"/>
      <c r="L20" s="160"/>
      <c r="M20" s="160"/>
      <c r="N20" s="161"/>
      <c r="O20" s="160"/>
      <c r="P20" s="160"/>
      <c r="Q20" s="160"/>
      <c r="R20" s="160"/>
      <c r="S20" s="56">
        <f t="shared" si="5"/>
        <v>0</v>
      </c>
      <c r="T20" s="80">
        <f t="shared" si="6"/>
        <v>0</v>
      </c>
      <c r="U20" s="104">
        <f t="shared" si="7"/>
        <v>0</v>
      </c>
      <c r="V20" s="131">
        <f t="shared" si="8"/>
        <v>0</v>
      </c>
      <c r="W20" s="131">
        <f t="shared" si="9"/>
        <v>0</v>
      </c>
      <c r="X20" s="131"/>
      <c r="Y20" s="131">
        <f t="shared" si="10"/>
        <v>0</v>
      </c>
      <c r="Z20" s="132">
        <f t="shared" si="1"/>
        <v>0</v>
      </c>
    </row>
    <row r="21" spans="1:29" ht="33" customHeight="1" x14ac:dyDescent="0.25">
      <c r="A21" s="113">
        <v>11</v>
      </c>
      <c r="B21" s="140"/>
      <c r="C21" s="141"/>
      <c r="D21" s="85"/>
      <c r="E21" s="127"/>
      <c r="F21" s="127"/>
      <c r="G21" s="85"/>
      <c r="H21" s="85"/>
      <c r="I21" s="90">
        <f t="shared" si="3"/>
        <v>0</v>
      </c>
      <c r="J21" s="115">
        <f t="shared" si="4"/>
        <v>0</v>
      </c>
      <c r="K21" s="159"/>
      <c r="L21" s="160"/>
      <c r="M21" s="160"/>
      <c r="N21" s="161"/>
      <c r="O21" s="160"/>
      <c r="P21" s="160"/>
      <c r="Q21" s="160"/>
      <c r="R21" s="160"/>
      <c r="S21" s="56">
        <f t="shared" si="5"/>
        <v>0</v>
      </c>
      <c r="T21" s="80">
        <f t="shared" si="6"/>
        <v>0</v>
      </c>
      <c r="U21" s="104">
        <f t="shared" si="7"/>
        <v>0</v>
      </c>
      <c r="V21" s="131">
        <f t="shared" si="8"/>
        <v>0</v>
      </c>
      <c r="W21" s="131">
        <f t="shared" si="9"/>
        <v>0</v>
      </c>
      <c r="X21" s="131"/>
      <c r="Y21" s="131">
        <f t="shared" si="10"/>
        <v>0</v>
      </c>
      <c r="Z21" s="132">
        <f t="shared" si="1"/>
        <v>0</v>
      </c>
    </row>
    <row r="22" spans="1:29" ht="33" customHeight="1" x14ac:dyDescent="0.25">
      <c r="A22" s="113">
        <v>12</v>
      </c>
      <c r="B22" s="140"/>
      <c r="C22" s="141"/>
      <c r="D22" s="85"/>
      <c r="E22" s="127"/>
      <c r="F22" s="127"/>
      <c r="G22" s="85"/>
      <c r="H22" s="85"/>
      <c r="I22" s="90">
        <f t="shared" si="3"/>
        <v>0</v>
      </c>
      <c r="J22" s="115">
        <f t="shared" si="4"/>
        <v>0</v>
      </c>
      <c r="K22" s="159"/>
      <c r="L22" s="160"/>
      <c r="M22" s="160"/>
      <c r="N22" s="161"/>
      <c r="O22" s="160"/>
      <c r="P22" s="160"/>
      <c r="Q22" s="160"/>
      <c r="R22" s="160"/>
      <c r="S22" s="56">
        <f t="shared" si="5"/>
        <v>0</v>
      </c>
      <c r="T22" s="80">
        <f t="shared" si="6"/>
        <v>0</v>
      </c>
      <c r="U22" s="104">
        <f t="shared" si="7"/>
        <v>0</v>
      </c>
      <c r="V22" s="131">
        <f t="shared" si="8"/>
        <v>0</v>
      </c>
      <c r="W22" s="131">
        <f t="shared" si="9"/>
        <v>0</v>
      </c>
      <c r="X22" s="131"/>
      <c r="Y22" s="131">
        <f t="shared" si="10"/>
        <v>0</v>
      </c>
      <c r="Z22" s="132">
        <f t="shared" si="1"/>
        <v>0</v>
      </c>
    </row>
    <row r="23" spans="1:29" ht="33" customHeight="1" x14ac:dyDescent="0.25">
      <c r="A23" s="113">
        <v>13</v>
      </c>
      <c r="B23" s="140"/>
      <c r="C23" s="141"/>
      <c r="D23" s="85"/>
      <c r="E23" s="127"/>
      <c r="F23" s="127"/>
      <c r="G23" s="85"/>
      <c r="H23" s="85"/>
      <c r="I23" s="90">
        <f t="shared" si="3"/>
        <v>0</v>
      </c>
      <c r="J23" s="115">
        <f t="shared" si="4"/>
        <v>0</v>
      </c>
      <c r="K23" s="159"/>
      <c r="L23" s="160"/>
      <c r="M23" s="160"/>
      <c r="N23" s="161"/>
      <c r="O23" s="160"/>
      <c r="P23" s="160"/>
      <c r="Q23" s="160"/>
      <c r="R23" s="160"/>
      <c r="S23" s="56">
        <f t="shared" si="5"/>
        <v>0</v>
      </c>
      <c r="T23" s="80">
        <f t="shared" si="6"/>
        <v>0</v>
      </c>
      <c r="U23" s="104">
        <f t="shared" si="7"/>
        <v>0</v>
      </c>
      <c r="V23" s="131">
        <f t="shared" si="8"/>
        <v>0</v>
      </c>
      <c r="W23" s="131">
        <f t="shared" si="9"/>
        <v>0</v>
      </c>
      <c r="X23" s="131"/>
      <c r="Y23" s="131">
        <f t="shared" si="10"/>
        <v>0</v>
      </c>
      <c r="Z23" s="132">
        <f t="shared" si="1"/>
        <v>0</v>
      </c>
    </row>
    <row r="24" spans="1:29" ht="33" customHeight="1" x14ac:dyDescent="0.25">
      <c r="A24" s="113">
        <v>14</v>
      </c>
      <c r="B24" s="140"/>
      <c r="C24" s="141"/>
      <c r="D24" s="85"/>
      <c r="E24" s="127"/>
      <c r="F24" s="127"/>
      <c r="G24" s="85"/>
      <c r="H24" s="85"/>
      <c r="I24" s="90">
        <f t="shared" si="3"/>
        <v>0</v>
      </c>
      <c r="J24" s="115">
        <f t="shared" si="4"/>
        <v>0</v>
      </c>
      <c r="K24" s="159"/>
      <c r="L24" s="160"/>
      <c r="M24" s="160"/>
      <c r="N24" s="161"/>
      <c r="O24" s="160"/>
      <c r="P24" s="160"/>
      <c r="Q24" s="160"/>
      <c r="R24" s="160"/>
      <c r="S24" s="56">
        <f t="shared" si="5"/>
        <v>0</v>
      </c>
      <c r="T24" s="80">
        <f t="shared" si="6"/>
        <v>0</v>
      </c>
      <c r="U24" s="104">
        <f t="shared" si="7"/>
        <v>0</v>
      </c>
      <c r="V24" s="131">
        <f t="shared" si="8"/>
        <v>0</v>
      </c>
      <c r="W24" s="131">
        <f t="shared" si="9"/>
        <v>0</v>
      </c>
      <c r="X24" s="131"/>
      <c r="Y24" s="131">
        <f t="shared" si="10"/>
        <v>0</v>
      </c>
      <c r="Z24" s="132">
        <f t="shared" si="1"/>
        <v>0</v>
      </c>
    </row>
    <row r="25" spans="1:29" ht="33" customHeight="1" x14ac:dyDescent="0.25">
      <c r="A25" s="113">
        <v>15</v>
      </c>
      <c r="B25" s="237"/>
      <c r="C25" s="238"/>
      <c r="D25" s="85"/>
      <c r="E25" s="127"/>
      <c r="F25" s="127"/>
      <c r="G25" s="86"/>
      <c r="H25" s="86"/>
      <c r="I25" s="90">
        <f t="shared" si="3"/>
        <v>0</v>
      </c>
      <c r="J25" s="115">
        <f t="shared" si="4"/>
        <v>0</v>
      </c>
      <c r="K25" s="159"/>
      <c r="L25" s="160"/>
      <c r="M25" s="160"/>
      <c r="N25" s="161"/>
      <c r="O25" s="160"/>
      <c r="P25" s="160"/>
      <c r="Q25" s="160"/>
      <c r="R25" s="160"/>
      <c r="S25" s="56">
        <f t="shared" si="5"/>
        <v>0</v>
      </c>
      <c r="T25" s="80">
        <f t="shared" si="6"/>
        <v>0</v>
      </c>
      <c r="U25" s="104">
        <f t="shared" si="7"/>
        <v>0</v>
      </c>
      <c r="V25" s="131">
        <f t="shared" si="8"/>
        <v>0</v>
      </c>
      <c r="W25" s="131">
        <f t="shared" si="9"/>
        <v>0</v>
      </c>
      <c r="X25" s="131"/>
      <c r="Y25" s="131">
        <f t="shared" si="10"/>
        <v>0</v>
      </c>
      <c r="Z25" s="132">
        <f t="shared" si="1"/>
        <v>0</v>
      </c>
    </row>
    <row r="26" spans="1:29" ht="33" customHeight="1" x14ac:dyDescent="0.25">
      <c r="A26" s="113">
        <v>16</v>
      </c>
      <c r="B26" s="140"/>
      <c r="C26" s="141"/>
      <c r="D26" s="85"/>
      <c r="E26" s="127"/>
      <c r="F26" s="127"/>
      <c r="G26" s="86"/>
      <c r="H26" s="86"/>
      <c r="I26" s="90">
        <f t="shared" ref="I26:I27" si="11">+G26-H26</f>
        <v>0</v>
      </c>
      <c r="J26" s="115">
        <f t="shared" ref="J26:J27" si="12">+I26-Y26</f>
        <v>0</v>
      </c>
      <c r="K26" s="159"/>
      <c r="L26" s="160"/>
      <c r="M26" s="160"/>
      <c r="N26" s="161"/>
      <c r="O26" s="160"/>
      <c r="P26" s="160"/>
      <c r="Q26" s="160"/>
      <c r="R26" s="160"/>
      <c r="S26" s="56">
        <f t="shared" ref="S26:S27" si="13">+L26+M26+N26+O26+P26+R26+Q26+K26</f>
        <v>0</v>
      </c>
      <c r="T26" s="80">
        <f t="shared" ref="T26:T27" si="14">+M26+N26+O26+P26+Q26+R26</f>
        <v>0</v>
      </c>
      <c r="U26" s="104">
        <f t="shared" ref="U26:U27" si="15">+J26-S26</f>
        <v>0</v>
      </c>
      <c r="V26" s="131">
        <f t="shared" ref="V26:V27" si="16">+E26*70</f>
        <v>0</v>
      </c>
      <c r="W26" s="131">
        <f t="shared" ref="W26:W27" si="17">+E26*30</f>
        <v>0</v>
      </c>
      <c r="X26" s="131"/>
      <c r="Y26" s="131">
        <f t="shared" ref="Y26:Y27" si="18">+V26+W26+X26</f>
        <v>0</v>
      </c>
      <c r="Z26" s="132">
        <f t="shared" ref="Z26:Z27" si="19">+J26+Y26</f>
        <v>0</v>
      </c>
    </row>
    <row r="27" spans="1:29" ht="33" customHeight="1" x14ac:dyDescent="0.25">
      <c r="A27" s="113">
        <v>17</v>
      </c>
      <c r="B27" s="140"/>
      <c r="C27" s="141"/>
      <c r="D27" s="85"/>
      <c r="E27" s="127"/>
      <c r="F27" s="127"/>
      <c r="G27" s="86"/>
      <c r="H27" s="86"/>
      <c r="I27" s="90">
        <f t="shared" si="11"/>
        <v>0</v>
      </c>
      <c r="J27" s="115">
        <f t="shared" si="12"/>
        <v>0</v>
      </c>
      <c r="K27" s="159"/>
      <c r="L27" s="160"/>
      <c r="M27" s="160"/>
      <c r="N27" s="161"/>
      <c r="O27" s="160"/>
      <c r="P27" s="160"/>
      <c r="Q27" s="160"/>
      <c r="R27" s="160"/>
      <c r="S27" s="56">
        <f t="shared" si="13"/>
        <v>0</v>
      </c>
      <c r="T27" s="80">
        <f t="shared" si="14"/>
        <v>0</v>
      </c>
      <c r="U27" s="104">
        <f t="shared" si="15"/>
        <v>0</v>
      </c>
      <c r="V27" s="131">
        <f t="shared" si="16"/>
        <v>0</v>
      </c>
      <c r="W27" s="131">
        <f t="shared" si="17"/>
        <v>0</v>
      </c>
      <c r="X27" s="131"/>
      <c r="Y27" s="131">
        <f t="shared" si="18"/>
        <v>0</v>
      </c>
      <c r="Z27" s="132">
        <f t="shared" si="19"/>
        <v>0</v>
      </c>
    </row>
    <row r="28" spans="1:29" ht="33" customHeight="1" x14ac:dyDescent="0.25">
      <c r="A28" s="113">
        <v>18</v>
      </c>
      <c r="B28" s="140"/>
      <c r="C28" s="141"/>
      <c r="D28" s="85"/>
      <c r="E28" s="127"/>
      <c r="F28" s="127"/>
      <c r="G28" s="86"/>
      <c r="H28" s="86"/>
      <c r="I28" s="90">
        <f t="shared" si="3"/>
        <v>0</v>
      </c>
      <c r="J28" s="115">
        <f t="shared" si="4"/>
        <v>0</v>
      </c>
      <c r="K28" s="159"/>
      <c r="L28" s="160"/>
      <c r="M28" s="160"/>
      <c r="N28" s="161"/>
      <c r="O28" s="160"/>
      <c r="P28" s="160"/>
      <c r="Q28" s="160"/>
      <c r="R28" s="160"/>
      <c r="S28" s="56">
        <f t="shared" si="5"/>
        <v>0</v>
      </c>
      <c r="T28" s="80">
        <f t="shared" si="6"/>
        <v>0</v>
      </c>
      <c r="U28" s="104">
        <f t="shared" si="7"/>
        <v>0</v>
      </c>
      <c r="V28" s="131">
        <f t="shared" si="8"/>
        <v>0</v>
      </c>
      <c r="W28" s="131">
        <f t="shared" si="9"/>
        <v>0</v>
      </c>
      <c r="X28" s="131"/>
      <c r="Y28" s="131">
        <f t="shared" si="10"/>
        <v>0</v>
      </c>
      <c r="Z28" s="132">
        <f t="shared" si="1"/>
        <v>0</v>
      </c>
    </row>
    <row r="29" spans="1:29" ht="33" customHeight="1" x14ac:dyDescent="0.25">
      <c r="A29" s="113">
        <v>19</v>
      </c>
      <c r="B29" s="286"/>
      <c r="C29" s="287"/>
      <c r="D29" s="85"/>
      <c r="E29" s="127"/>
      <c r="F29" s="127"/>
      <c r="G29" s="86"/>
      <c r="H29" s="86"/>
      <c r="I29" s="90">
        <f t="shared" ref="I29" si="20">+G29-H29</f>
        <v>0</v>
      </c>
      <c r="J29" s="115">
        <f t="shared" ref="J29" si="21">+I29-Y29</f>
        <v>0</v>
      </c>
      <c r="K29" s="162"/>
      <c r="L29" s="161"/>
      <c r="M29" s="161"/>
      <c r="N29" s="163"/>
      <c r="O29" s="161"/>
      <c r="P29" s="161"/>
      <c r="Q29" s="161"/>
      <c r="R29" s="161"/>
      <c r="S29" s="55">
        <f t="shared" si="2"/>
        <v>0</v>
      </c>
      <c r="T29" s="80">
        <f t="shared" ref="T29" si="22">+M29+N29+O29+P29+Q29+R29</f>
        <v>0</v>
      </c>
      <c r="U29" s="104">
        <f t="shared" si="0"/>
        <v>0</v>
      </c>
      <c r="V29" s="131">
        <f t="shared" ref="V29" si="23">+E29*70</f>
        <v>0</v>
      </c>
      <c r="W29" s="131">
        <f t="shared" ref="W29" si="24">+E29*30</f>
        <v>0</v>
      </c>
      <c r="X29" s="131"/>
      <c r="Y29" s="131">
        <f t="shared" si="10"/>
        <v>0</v>
      </c>
      <c r="Z29" s="132">
        <f t="shared" si="1"/>
        <v>0</v>
      </c>
    </row>
    <row r="30" spans="1:29" ht="33" customHeight="1" thickBot="1" x14ac:dyDescent="0.3">
      <c r="A30" s="113">
        <v>20</v>
      </c>
      <c r="B30" s="224"/>
      <c r="C30" s="225"/>
      <c r="D30" s="87"/>
      <c r="E30" s="128"/>
      <c r="F30" s="128"/>
      <c r="G30" s="87"/>
      <c r="H30" s="87"/>
      <c r="I30" s="91">
        <f>+G30-H30</f>
        <v>0</v>
      </c>
      <c r="J30" s="116">
        <f>+I30-Y30</f>
        <v>0</v>
      </c>
      <c r="K30" s="164"/>
      <c r="L30" s="165"/>
      <c r="M30" s="166"/>
      <c r="N30" s="166"/>
      <c r="O30" s="163"/>
      <c r="P30" s="165"/>
      <c r="Q30" s="165"/>
      <c r="R30" s="165"/>
      <c r="S30" s="64">
        <f t="shared" si="2"/>
        <v>0</v>
      </c>
      <c r="T30" s="81">
        <f>+M30+N30+O30+P30+Q30+R30</f>
        <v>0</v>
      </c>
      <c r="U30" s="105">
        <f t="shared" si="0"/>
        <v>0</v>
      </c>
      <c r="V30" s="133">
        <f>+E30*70</f>
        <v>0</v>
      </c>
      <c r="W30" s="133">
        <f>+E30*30</f>
        <v>0</v>
      </c>
      <c r="X30" s="133"/>
      <c r="Y30" s="133">
        <f>+V30+W30+X30</f>
        <v>0</v>
      </c>
      <c r="Z30" s="134">
        <f t="shared" si="1"/>
        <v>0</v>
      </c>
    </row>
    <row r="31" spans="1:29" ht="27" customHeight="1" thickTop="1" thickBot="1" x14ac:dyDescent="0.3">
      <c r="A31" s="66"/>
      <c r="B31" s="15"/>
      <c r="C31" s="283" t="s">
        <v>37</v>
      </c>
      <c r="D31" s="284"/>
      <c r="E31" s="284"/>
      <c r="F31" s="285"/>
      <c r="G31" s="32">
        <f t="shared" ref="G31:S31" si="25">SUM(G11:G30)</f>
        <v>0</v>
      </c>
      <c r="H31" s="32">
        <f t="shared" si="25"/>
        <v>0</v>
      </c>
      <c r="I31" s="92">
        <f t="shared" si="25"/>
        <v>0</v>
      </c>
      <c r="J31" s="33">
        <f t="shared" si="25"/>
        <v>0</v>
      </c>
      <c r="K31" s="146">
        <f t="shared" si="25"/>
        <v>0</v>
      </c>
      <c r="L31" s="147">
        <f t="shared" si="25"/>
        <v>0</v>
      </c>
      <c r="M31" s="148">
        <f t="shared" si="25"/>
        <v>0</v>
      </c>
      <c r="N31" s="149">
        <f t="shared" si="25"/>
        <v>0</v>
      </c>
      <c r="O31" s="148">
        <f t="shared" si="25"/>
        <v>0</v>
      </c>
      <c r="P31" s="148">
        <f t="shared" si="25"/>
        <v>0</v>
      </c>
      <c r="Q31" s="148">
        <f t="shared" si="25"/>
        <v>0</v>
      </c>
      <c r="R31" s="148">
        <f t="shared" si="25"/>
        <v>0</v>
      </c>
      <c r="S31" s="46">
        <f t="shared" si="25"/>
        <v>0</v>
      </c>
      <c r="T31" s="47">
        <f>+S31-K31-L31</f>
        <v>0</v>
      </c>
      <c r="U31" s="273">
        <f t="shared" ref="U31" si="26">SUM(U1:U30)</f>
        <v>0</v>
      </c>
      <c r="V31" s="135">
        <f t="shared" ref="V31:Z31" si="27">SUM(V11:V30)</f>
        <v>0</v>
      </c>
      <c r="W31" s="135">
        <f t="shared" si="27"/>
        <v>0</v>
      </c>
      <c r="X31" s="135">
        <f t="shared" si="27"/>
        <v>0</v>
      </c>
      <c r="Y31" s="135">
        <f t="shared" si="27"/>
        <v>0</v>
      </c>
      <c r="Z31" s="136">
        <f t="shared" si="27"/>
        <v>0</v>
      </c>
    </row>
    <row r="32" spans="1:29" ht="31.5" customHeight="1" thickBot="1" x14ac:dyDescent="0.3">
      <c r="A32" s="2"/>
      <c r="B32" s="3"/>
      <c r="C32" s="3"/>
      <c r="D32" s="264" t="s">
        <v>32</v>
      </c>
      <c r="E32" s="265"/>
      <c r="F32" s="265"/>
      <c r="G32" s="266"/>
      <c r="H32" s="110"/>
      <c r="I32" s="111">
        <f>+I31</f>
        <v>0</v>
      </c>
      <c r="J32" s="117">
        <f>+J31</f>
        <v>0</v>
      </c>
      <c r="K32" s="167"/>
      <c r="L32" s="168"/>
      <c r="M32" s="169"/>
      <c r="N32" s="169"/>
      <c r="O32" s="169"/>
      <c r="P32" s="169"/>
      <c r="Q32" s="169"/>
      <c r="R32" s="169"/>
      <c r="S32" s="27">
        <f t="shared" ref="S32" si="28">+L32+M32+N32+O32+P32+R32+Q32+K32</f>
        <v>0</v>
      </c>
      <c r="T32" s="28">
        <f>+S32-K32-L32</f>
        <v>0</v>
      </c>
      <c r="U32" s="274"/>
      <c r="V32" s="137">
        <f>+V31</f>
        <v>0</v>
      </c>
      <c r="W32" s="137">
        <f>+W31</f>
        <v>0</v>
      </c>
      <c r="X32" s="137">
        <v>0</v>
      </c>
      <c r="Y32" s="137">
        <f>+Y31</f>
        <v>0</v>
      </c>
      <c r="Z32" s="138">
        <f>+Y32+S32</f>
        <v>0</v>
      </c>
      <c r="AA32" s="5"/>
      <c r="AB32" s="5"/>
      <c r="AC32" s="5"/>
    </row>
    <row r="33" spans="1:29" ht="38.25" customHeight="1" thickBot="1" x14ac:dyDescent="0.3">
      <c r="A33" s="2"/>
      <c r="B33" s="3"/>
      <c r="C33" s="3"/>
      <c r="D33" s="275" t="str">
        <f>IF(L33&lt;&gt;0,"Differenza utilizzata per effettuare la quadratura ---&gt;&gt;&gt; ","")</f>
        <v/>
      </c>
      <c r="E33" s="276"/>
      <c r="F33" s="276"/>
      <c r="G33" s="276"/>
      <c r="H33" s="276"/>
      <c r="I33" s="276"/>
      <c r="J33" s="276"/>
      <c r="K33" s="277"/>
      <c r="L33" s="281">
        <f>+L32-L31</f>
        <v>0</v>
      </c>
      <c r="M33" s="267" t="str">
        <f>IF(T31=0,"",IF(T33=0," QUADRATURA EFFETTUATA !","ALT !! - Manca quadratura !!"))</f>
        <v/>
      </c>
      <c r="N33" s="268"/>
      <c r="O33" s="268"/>
      <c r="P33" s="268"/>
      <c r="Q33" s="268"/>
      <c r="R33" s="269"/>
      <c r="S33" s="154"/>
      <c r="T33" s="155">
        <f>+J32-S32</f>
        <v>0</v>
      </c>
      <c r="U33" s="261" t="str">
        <f>IF(T33&lt;&gt;0,"&lt;&lt;&lt;---  Diminuire o Aggiungere alle SP.GENER. o PUBBL.","QUADRATURA EFFETTUATA !!!")</f>
        <v>QUADRATURA EFFETTUATA !!!</v>
      </c>
      <c r="V33" s="262"/>
      <c r="W33" s="262"/>
      <c r="X33" s="262"/>
      <c r="Y33" s="262"/>
      <c r="Z33" s="263"/>
      <c r="AA33" s="5"/>
      <c r="AB33" s="5"/>
      <c r="AC33" s="5"/>
    </row>
    <row r="34" spans="1:29" ht="31.5" customHeight="1" thickBot="1" x14ac:dyDescent="0.3">
      <c r="A34" s="2"/>
      <c r="D34" s="278"/>
      <c r="E34" s="279"/>
      <c r="F34" s="279"/>
      <c r="G34" s="279"/>
      <c r="H34" s="279"/>
      <c r="I34" s="279"/>
      <c r="J34" s="279"/>
      <c r="K34" s="280"/>
      <c r="L34" s="282"/>
      <c r="M34" s="270"/>
      <c r="N34" s="271"/>
      <c r="O34" s="271"/>
      <c r="P34" s="271"/>
      <c r="Q34" s="271"/>
      <c r="R34" s="272"/>
      <c r="S34" s="156"/>
      <c r="T34" s="157">
        <f>SUM(T11:T30)-T32</f>
        <v>0</v>
      </c>
      <c r="U34" s="67" t="str">
        <f>IF(T34=0,"  &lt;&lt;--- SPESE PERSONALE QUADRANO","     &lt;&lt;--- diff.za spese personale da ARGO")</f>
        <v xml:space="preserve">  &lt;&lt;--- SPESE PERSONALE QUADRANO</v>
      </c>
      <c r="V34" s="68"/>
      <c r="W34" s="69"/>
      <c r="X34" s="4"/>
      <c r="Y34" s="4"/>
      <c r="Z34" s="4"/>
      <c r="AA34" s="5"/>
      <c r="AB34" s="5"/>
      <c r="AC34" s="5"/>
    </row>
    <row r="35" spans="1:29" ht="35.25" customHeight="1" x14ac:dyDescent="0.25">
      <c r="A35" s="2"/>
      <c r="L35" s="4"/>
      <c r="M35" s="42"/>
      <c r="N35" s="42"/>
      <c r="O35" s="42"/>
      <c r="P35" s="42"/>
      <c r="Q35" s="42"/>
      <c r="R35" s="42"/>
      <c r="S35" s="4"/>
      <c r="U35" s="4"/>
      <c r="Y35" s="4"/>
      <c r="Z35" s="4"/>
      <c r="AA35" s="5"/>
      <c r="AB35" s="5"/>
      <c r="AC35" s="5"/>
    </row>
    <row r="36" spans="1:29" ht="27.75" customHeight="1" thickBot="1" x14ac:dyDescent="0.3">
      <c r="A36" s="10"/>
      <c r="L36" s="4"/>
      <c r="M36" s="43"/>
      <c r="N36" s="43"/>
      <c r="O36" s="43"/>
      <c r="P36" s="43"/>
      <c r="Q36" s="43"/>
      <c r="R36" s="43"/>
      <c r="S36" s="4"/>
      <c r="T36" s="35"/>
      <c r="U36" s="36"/>
      <c r="V36" s="37"/>
      <c r="W36" s="297"/>
      <c r="X36" s="297"/>
      <c r="Y36" s="4"/>
      <c r="Z36" s="5"/>
      <c r="AA36" s="5"/>
      <c r="AB36" s="5"/>
      <c r="AC36" s="5"/>
    </row>
    <row r="37" spans="1:29" ht="31.5" customHeight="1" thickBot="1" x14ac:dyDescent="0.3">
      <c r="A37" s="10"/>
      <c r="B37" s="288" t="s">
        <v>9</v>
      </c>
      <c r="C37" s="289"/>
      <c r="D37" s="290">
        <f>+K32</f>
        <v>0</v>
      </c>
      <c r="E37" s="291"/>
      <c r="F37" s="288" t="s">
        <v>36</v>
      </c>
      <c r="G37" s="294"/>
      <c r="H37" s="294"/>
      <c r="I37" s="289"/>
      <c r="J37" s="292">
        <f>+L32</f>
        <v>0</v>
      </c>
      <c r="K37" s="293"/>
      <c r="L37" s="4"/>
      <c r="M37" s="44"/>
      <c r="N37" s="44"/>
      <c r="O37" s="44"/>
      <c r="P37" s="44"/>
      <c r="Q37" s="44"/>
      <c r="R37" s="44"/>
      <c r="S37" s="4"/>
      <c r="T37" s="38"/>
      <c r="U37" s="39"/>
      <c r="V37" s="40"/>
      <c r="W37" s="301"/>
      <c r="X37" s="301"/>
      <c r="Y37" s="4"/>
      <c r="Z37" s="5"/>
      <c r="AA37" s="5"/>
      <c r="AB37" s="5"/>
      <c r="AC37" s="5"/>
    </row>
    <row r="38" spans="1:29" ht="32.65" customHeight="1" thickBot="1" x14ac:dyDescent="0.3">
      <c r="A38" s="10"/>
      <c r="B38" s="119" t="s">
        <v>21</v>
      </c>
      <c r="C38" s="120" t="s">
        <v>41</v>
      </c>
      <c r="D38" s="295" t="s">
        <v>38</v>
      </c>
      <c r="E38" s="296"/>
      <c r="F38" s="304" t="s">
        <v>21</v>
      </c>
      <c r="G38" s="305"/>
      <c r="H38" s="230" t="s">
        <v>41</v>
      </c>
      <c r="I38" s="230"/>
      <c r="J38" s="231" t="s">
        <v>38</v>
      </c>
      <c r="K38" s="232"/>
      <c r="L38" s="4"/>
      <c r="M38" s="9"/>
      <c r="N38" s="8"/>
      <c r="O38" s="8"/>
      <c r="P38" s="8"/>
      <c r="Q38" s="8"/>
      <c r="R38" s="8"/>
      <c r="S38" s="9"/>
      <c r="T38" s="38"/>
      <c r="U38" s="39"/>
      <c r="V38" s="40"/>
      <c r="W38" s="301"/>
      <c r="X38" s="301"/>
      <c r="Y38" s="4"/>
      <c r="Z38" s="5"/>
      <c r="AA38" s="5"/>
      <c r="AB38" s="5"/>
      <c r="AC38" s="5"/>
    </row>
    <row r="39" spans="1:29" ht="19.5" customHeight="1" x14ac:dyDescent="0.25">
      <c r="A39" s="11"/>
      <c r="B39" s="23"/>
      <c r="C39" s="24"/>
      <c r="D39" s="298"/>
      <c r="E39" s="299"/>
      <c r="F39" s="306"/>
      <c r="G39" s="307"/>
      <c r="H39" s="300"/>
      <c r="I39" s="300"/>
      <c r="J39" s="302"/>
      <c r="K39" s="303"/>
      <c r="L39" s="4"/>
      <c r="M39" s="34"/>
      <c r="N39" s="34"/>
      <c r="O39" s="34"/>
      <c r="P39" s="34"/>
      <c r="Q39" s="34"/>
      <c r="R39" s="34"/>
      <c r="S39" s="9"/>
      <c r="T39" s="38"/>
      <c r="U39" s="39"/>
      <c r="V39" s="40"/>
      <c r="W39" s="301"/>
      <c r="X39" s="301"/>
      <c r="Y39" s="4"/>
      <c r="Z39" s="5"/>
      <c r="AA39" s="5"/>
      <c r="AB39" s="5"/>
      <c r="AC39" s="5"/>
    </row>
    <row r="40" spans="1:29" ht="19.5" customHeight="1" x14ac:dyDescent="0.25">
      <c r="A40" s="11"/>
      <c r="B40" s="23"/>
      <c r="C40" s="24"/>
      <c r="D40" s="142"/>
      <c r="E40" s="143"/>
      <c r="F40" s="95"/>
      <c r="G40" s="139"/>
      <c r="H40" s="101"/>
      <c r="I40" s="118"/>
      <c r="J40" s="144"/>
      <c r="K40" s="145"/>
      <c r="L40" s="4"/>
      <c r="M40" s="34"/>
      <c r="N40" s="34"/>
      <c r="O40" s="34"/>
      <c r="P40" s="34"/>
      <c r="Q40" s="34"/>
      <c r="R40" s="34"/>
      <c r="S40" s="9"/>
      <c r="T40" s="38"/>
      <c r="U40" s="39"/>
      <c r="V40" s="40"/>
      <c r="W40" s="102"/>
      <c r="X40" s="102"/>
      <c r="Y40" s="4"/>
      <c r="Z40" s="5"/>
      <c r="AA40" s="5"/>
      <c r="AB40" s="5"/>
      <c r="AC40" s="5"/>
    </row>
    <row r="41" spans="1:29" ht="19.5" customHeight="1" x14ac:dyDescent="0.25">
      <c r="A41" s="11"/>
      <c r="B41" s="23"/>
      <c r="C41" s="24"/>
      <c r="D41" s="142"/>
      <c r="E41" s="143"/>
      <c r="F41" s="99"/>
      <c r="G41" s="100"/>
      <c r="H41" s="101"/>
      <c r="I41" s="118"/>
      <c r="J41" s="144"/>
      <c r="K41" s="145"/>
      <c r="L41" s="4"/>
      <c r="M41" s="34"/>
      <c r="N41" s="34"/>
      <c r="O41" s="34"/>
      <c r="P41" s="34"/>
      <c r="Q41" s="34"/>
      <c r="R41" s="34"/>
      <c r="S41" s="9"/>
      <c r="T41" s="38"/>
      <c r="U41" s="39"/>
      <c r="V41" s="40"/>
      <c r="W41" s="102"/>
      <c r="X41" s="102"/>
      <c r="Y41" s="4"/>
      <c r="Z41" s="5"/>
      <c r="AA41" s="5"/>
      <c r="AB41" s="5"/>
      <c r="AC41" s="5"/>
    </row>
    <row r="42" spans="1:29" ht="22.5" customHeight="1" x14ac:dyDescent="0.25">
      <c r="A42" s="12"/>
      <c r="B42" s="25"/>
      <c r="C42" s="26"/>
      <c r="D42" s="106"/>
      <c r="E42" s="107"/>
      <c r="F42" s="95"/>
      <c r="G42" s="139"/>
      <c r="H42" s="211"/>
      <c r="I42" s="212"/>
      <c r="J42" s="108"/>
      <c r="K42" s="109"/>
      <c r="L42" s="7"/>
      <c r="M42" s="34"/>
      <c r="N42" s="34"/>
      <c r="O42" s="34"/>
      <c r="P42" s="34"/>
      <c r="Q42" s="34"/>
      <c r="R42" s="34"/>
      <c r="S42" s="9"/>
      <c r="T42" s="38"/>
      <c r="U42" s="39"/>
      <c r="V42" s="40"/>
      <c r="W42" s="301"/>
      <c r="X42" s="301"/>
      <c r="Y42" s="4"/>
      <c r="Z42" s="5"/>
      <c r="AA42" s="5"/>
      <c r="AB42" s="5"/>
      <c r="AC42" s="5"/>
    </row>
    <row r="43" spans="1:29" ht="22.5" customHeight="1" x14ac:dyDescent="0.25">
      <c r="A43" s="12"/>
      <c r="B43" s="25"/>
      <c r="C43" s="26"/>
      <c r="D43" s="106"/>
      <c r="E43" s="107"/>
      <c r="F43" s="95"/>
      <c r="G43" s="139"/>
      <c r="H43" s="211"/>
      <c r="I43" s="212"/>
      <c r="J43" s="108"/>
      <c r="K43" s="109"/>
      <c r="L43" s="7"/>
      <c r="M43" s="34"/>
      <c r="N43" s="34"/>
      <c r="O43" s="34"/>
      <c r="P43" s="34"/>
      <c r="Q43" s="34"/>
      <c r="R43" s="34"/>
      <c r="S43" s="9"/>
      <c r="T43" s="38"/>
      <c r="U43" s="39"/>
      <c r="V43" s="40"/>
      <c r="W43" s="70"/>
      <c r="X43" s="70"/>
      <c r="Y43" s="4"/>
      <c r="Z43" s="5"/>
      <c r="AA43" s="5"/>
      <c r="AB43" s="5"/>
      <c r="AC43" s="5"/>
    </row>
    <row r="44" spans="1:29" ht="22.5" customHeight="1" x14ac:dyDescent="0.25">
      <c r="A44" s="10"/>
      <c r="B44" s="25"/>
      <c r="C44" s="26"/>
      <c r="D44" s="106"/>
      <c r="E44" s="107"/>
      <c r="F44" s="95"/>
      <c r="G44" s="139"/>
      <c r="H44" s="211"/>
      <c r="I44" s="212"/>
      <c r="J44" s="108"/>
      <c r="K44" s="109"/>
      <c r="L44" s="4"/>
      <c r="M44" s="34"/>
      <c r="N44" s="34"/>
      <c r="O44" s="34"/>
      <c r="P44" s="34"/>
      <c r="Q44" s="34"/>
      <c r="R44" s="34"/>
      <c r="S44" s="9"/>
      <c r="T44" s="38"/>
      <c r="U44" s="39"/>
      <c r="V44" s="40"/>
      <c r="W44" s="301"/>
      <c r="X44" s="301"/>
      <c r="Y44" s="4"/>
      <c r="Z44" s="4"/>
      <c r="AA44" s="5"/>
      <c r="AB44" s="5"/>
      <c r="AC44" s="5"/>
    </row>
    <row r="45" spans="1:29" ht="29.25" customHeight="1" thickBot="1" x14ac:dyDescent="0.3">
      <c r="A45" s="13"/>
      <c r="B45" s="121" t="s">
        <v>22</v>
      </c>
      <c r="C45" s="122"/>
      <c r="D45" s="209">
        <f>SUM(D39:E44)</f>
        <v>0</v>
      </c>
      <c r="E45" s="210"/>
      <c r="F45" s="96" t="s">
        <v>22</v>
      </c>
      <c r="G45" s="97"/>
      <c r="H45" s="97"/>
      <c r="I45" s="98"/>
      <c r="J45" s="209">
        <f>SUM(J39:K44)</f>
        <v>0</v>
      </c>
      <c r="K45" s="210"/>
      <c r="M45" s="9"/>
      <c r="N45" s="9"/>
      <c r="O45" s="9"/>
      <c r="P45" s="41"/>
      <c r="Q45" s="41"/>
      <c r="R45" s="8"/>
      <c r="S45" s="41"/>
      <c r="T45" s="41"/>
      <c r="U45" s="41"/>
      <c r="V45" s="41"/>
      <c r="W45" s="41"/>
      <c r="X45" s="41"/>
    </row>
    <row r="46" spans="1:29" ht="31.9" customHeight="1" thickTop="1" thickBot="1" x14ac:dyDescent="0.3">
      <c r="B46" s="240" t="s">
        <v>31</v>
      </c>
      <c r="C46" s="240"/>
      <c r="D46" s="241">
        <f>+D37-D45</f>
        <v>0</v>
      </c>
      <c r="E46" s="241"/>
      <c r="F46" s="240" t="s">
        <v>31</v>
      </c>
      <c r="G46" s="240"/>
      <c r="H46" s="240"/>
      <c r="I46" s="240"/>
      <c r="J46" s="241">
        <f>+J37-J45</f>
        <v>0</v>
      </c>
      <c r="K46" s="241"/>
      <c r="M46" s="4"/>
      <c r="N46" s="4"/>
      <c r="O46" s="4"/>
      <c r="P46" s="5"/>
      <c r="R46" s="6"/>
    </row>
    <row r="47" spans="1:29" ht="36" customHeight="1" thickTop="1" thickBot="1" x14ac:dyDescent="0.3">
      <c r="B47" s="239" t="str">
        <f>IF(D45&lt;&gt;K32,"RESTI NON UTILIZZATI - Controlla DETTAGLIO Spese!!!","")</f>
        <v/>
      </c>
      <c r="C47" s="239"/>
      <c r="D47" s="239"/>
      <c r="E47" s="239"/>
      <c r="F47" s="239" t="str">
        <f>IF($J$45&lt;&gt;L32,"RESTI NON UTILIZZATI - Controlla DETTAGLIO Spese!!!","")</f>
        <v/>
      </c>
      <c r="G47" s="239"/>
      <c r="H47" s="239"/>
      <c r="I47" s="239"/>
      <c r="J47" s="239"/>
      <c r="K47" s="239"/>
      <c r="M47" s="5"/>
      <c r="N47" s="5"/>
      <c r="O47" s="5"/>
      <c r="P47" s="8"/>
      <c r="Q47" s="14"/>
      <c r="R47" s="4"/>
    </row>
    <row r="48" spans="1:29" ht="15.75" thickTop="1" x14ac:dyDescent="0.25">
      <c r="Q48" s="8"/>
      <c r="R48" s="6"/>
    </row>
  </sheetData>
  <sheetProtection algorithmName="SHA-512" hashValue="0WUvBPc9bp0U52GjXZWYhDRm/7Rao28MWnKQe5S4E97YFCNj/jDICXrXL6ib6WLC758Ob9Oi6BNqLqsWN53Wlg==" saltValue="xb5GnC2gvTl+h9m6ybH/Qw==" spinCount="100000" sheet="1" objects="1" scenarios="1"/>
  <sortState ref="B11:Y30">
    <sortCondition ref="B11:B30"/>
  </sortState>
  <mergeCells count="62">
    <mergeCell ref="B19:C19"/>
    <mergeCell ref="B20:C20"/>
    <mergeCell ref="B13:C13"/>
    <mergeCell ref="B14:C14"/>
    <mergeCell ref="B15:C15"/>
    <mergeCell ref="B16:C16"/>
    <mergeCell ref="B18:C18"/>
    <mergeCell ref="B17:C17"/>
    <mergeCell ref="W44:X44"/>
    <mergeCell ref="W39:X39"/>
    <mergeCell ref="W42:X42"/>
    <mergeCell ref="J39:K39"/>
    <mergeCell ref="F38:G38"/>
    <mergeCell ref="F39:G39"/>
    <mergeCell ref="D38:E38"/>
    <mergeCell ref="W36:X36"/>
    <mergeCell ref="D39:E39"/>
    <mergeCell ref="H39:I39"/>
    <mergeCell ref="W37:X37"/>
    <mergeCell ref="W38:X38"/>
    <mergeCell ref="B25:C25"/>
    <mergeCell ref="B29:C29"/>
    <mergeCell ref="B37:C37"/>
    <mergeCell ref="D37:E37"/>
    <mergeCell ref="J37:K37"/>
    <mergeCell ref="F37:I37"/>
    <mergeCell ref="U33:Z33"/>
    <mergeCell ref="D32:G32"/>
    <mergeCell ref="M33:R34"/>
    <mergeCell ref="U31:U32"/>
    <mergeCell ref="D33:K34"/>
    <mergeCell ref="L33:L34"/>
    <mergeCell ref="C31:F31"/>
    <mergeCell ref="V9:Y9"/>
    <mergeCell ref="O9:P9"/>
    <mergeCell ref="W1:X2"/>
    <mergeCell ref="Y1:Y2"/>
    <mergeCell ref="J8:R8"/>
    <mergeCell ref="T1:U6"/>
    <mergeCell ref="J45:K45"/>
    <mergeCell ref="B47:E47"/>
    <mergeCell ref="F47:K47"/>
    <mergeCell ref="F46:I46"/>
    <mergeCell ref="B46:C46"/>
    <mergeCell ref="D46:E46"/>
    <mergeCell ref="J46:K46"/>
    <mergeCell ref="B2:G6"/>
    <mergeCell ref="D45:E45"/>
    <mergeCell ref="H42:I42"/>
    <mergeCell ref="H43:I43"/>
    <mergeCell ref="H44:I44"/>
    <mergeCell ref="I5:L5"/>
    <mergeCell ref="I2:K3"/>
    <mergeCell ref="I6:K6"/>
    <mergeCell ref="B30:C30"/>
    <mergeCell ref="D8:E8"/>
    <mergeCell ref="F8:G8"/>
    <mergeCell ref="H38:I38"/>
    <mergeCell ref="J38:K38"/>
    <mergeCell ref="B10:C10"/>
    <mergeCell ref="B11:C11"/>
    <mergeCell ref="B12:C12"/>
  </mergeCells>
  <pageMargins left="0.11811023622047245" right="0.11811023622047245" top="0.74803149606299213" bottom="0.74803149606299213" header="0.31496062992125984" footer="0.31496062992125984"/>
  <pageSetup paperSize="8" scale="6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I N F O R M A Z I O N I </vt:lpstr>
      <vt:lpstr>PROSPETTO</vt:lpstr>
      <vt:lpstr>PROSPETTO!Area_stampa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Diego</cp:lastModifiedBy>
  <cp:lastPrinted>2022-09-22T08:46:12Z</cp:lastPrinted>
  <dcterms:created xsi:type="dcterms:W3CDTF">2017-12-29T11:28:14Z</dcterms:created>
  <dcterms:modified xsi:type="dcterms:W3CDTF">2023-05-21T17:33:06Z</dcterms:modified>
</cp:coreProperties>
</file>